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Лист1!$4:$7</definedName>
  </definedNames>
  <calcPr calcId="125725" refMode="R1C1"/>
</workbook>
</file>

<file path=xl/calcChain.xml><?xml version="1.0" encoding="utf-8"?>
<calcChain xmlns="http://schemas.openxmlformats.org/spreadsheetml/2006/main">
  <c r="D102" i="1"/>
  <c r="C102"/>
  <c r="E104"/>
  <c r="E103"/>
  <c r="D88"/>
  <c r="D89"/>
  <c r="D90"/>
  <c r="D91"/>
  <c r="D92"/>
  <c r="D93"/>
  <c r="C93"/>
  <c r="C92"/>
  <c r="C91"/>
  <c r="C90"/>
  <c r="C89"/>
  <c r="C88"/>
  <c r="D80"/>
  <c r="C80"/>
  <c r="C87" s="1"/>
  <c r="C10"/>
  <c r="E82"/>
  <c r="E83"/>
  <c r="E84"/>
  <c r="E85"/>
  <c r="E86"/>
  <c r="E81"/>
  <c r="D64"/>
  <c r="D65"/>
  <c r="D66"/>
  <c r="D67"/>
  <c r="D68"/>
  <c r="D69"/>
  <c r="C69"/>
  <c r="C68"/>
  <c r="C67"/>
  <c r="C66"/>
  <c r="C65"/>
  <c r="C64"/>
  <c r="D41"/>
  <c r="D42"/>
  <c r="D43"/>
  <c r="D44"/>
  <c r="D45"/>
  <c r="D46"/>
  <c r="C46"/>
  <c r="C45"/>
  <c r="C99" s="1"/>
  <c r="C44"/>
  <c r="C43"/>
  <c r="C42"/>
  <c r="C41"/>
  <c r="D18"/>
  <c r="C18"/>
  <c r="D10"/>
  <c r="E73"/>
  <c r="E88" s="1"/>
  <c r="E74"/>
  <c r="E75"/>
  <c r="E76"/>
  <c r="E77"/>
  <c r="E78"/>
  <c r="D72"/>
  <c r="D87" s="1"/>
  <c r="C72"/>
  <c r="D98"/>
  <c r="E57"/>
  <c r="E58"/>
  <c r="E59"/>
  <c r="E60"/>
  <c r="E61"/>
  <c r="E62"/>
  <c r="D56"/>
  <c r="C56"/>
  <c r="E50"/>
  <c r="E51"/>
  <c r="E52"/>
  <c r="E53"/>
  <c r="E54"/>
  <c r="E55"/>
  <c r="D49"/>
  <c r="C49"/>
  <c r="E34"/>
  <c r="E35"/>
  <c r="E36"/>
  <c r="E37"/>
  <c r="E38"/>
  <c r="E39"/>
  <c r="D33"/>
  <c r="C33"/>
  <c r="E26"/>
  <c r="E27"/>
  <c r="E28"/>
  <c r="E29"/>
  <c r="E30"/>
  <c r="E31"/>
  <c r="D25"/>
  <c r="C25"/>
  <c r="E19"/>
  <c r="E20"/>
  <c r="E21"/>
  <c r="E22"/>
  <c r="E23"/>
  <c r="E24"/>
  <c r="E11"/>
  <c r="E12"/>
  <c r="E13"/>
  <c r="E14"/>
  <c r="E15"/>
  <c r="E16"/>
  <c r="E102" l="1"/>
  <c r="D63"/>
  <c r="E93"/>
  <c r="E91"/>
  <c r="E90"/>
  <c r="E92"/>
  <c r="E80"/>
  <c r="E87" s="1"/>
  <c r="E89"/>
  <c r="C97"/>
  <c r="E67"/>
  <c r="D96"/>
  <c r="D97"/>
  <c r="C98"/>
  <c r="E98" s="1"/>
  <c r="C95"/>
  <c r="D95"/>
  <c r="C63"/>
  <c r="D100"/>
  <c r="E68"/>
  <c r="E64"/>
  <c r="E69"/>
  <c r="E65"/>
  <c r="E66"/>
  <c r="E45"/>
  <c r="E46"/>
  <c r="E42"/>
  <c r="C40"/>
  <c r="E44"/>
  <c r="E41"/>
  <c r="E10"/>
  <c r="E43"/>
  <c r="D40"/>
  <c r="E72"/>
  <c r="E56"/>
  <c r="E25"/>
  <c r="E49"/>
  <c r="E33"/>
  <c r="E18"/>
  <c r="D99"/>
  <c r="E99" s="1"/>
  <c r="C100"/>
  <c r="C96"/>
  <c r="C94" l="1"/>
  <c r="C106" s="1"/>
  <c r="E97"/>
  <c r="E63"/>
  <c r="E96"/>
  <c r="E95"/>
  <c r="E40"/>
  <c r="E100"/>
  <c r="D94"/>
  <c r="E94" l="1"/>
  <c r="D106"/>
  <c r="E106" s="1"/>
</calcChain>
</file>

<file path=xl/sharedStrings.xml><?xml version="1.0" encoding="utf-8"?>
<sst xmlns="http://schemas.openxmlformats.org/spreadsheetml/2006/main" count="150" uniqueCount="112">
  <si>
    <t xml:space="preserve"> </t>
  </si>
  <si>
    <t>(тыс.руб.)</t>
  </si>
  <si>
    <t>№ подмероприятия</t>
  </si>
  <si>
    <t>Наименование мероприятия</t>
  </si>
  <si>
    <t>Объемы финансирования</t>
  </si>
  <si>
    <t>Наименование целевых показателей (индикаторов)</t>
  </si>
  <si>
    <t>Целевые показатели</t>
  </si>
  <si>
    <t>Проект постановления</t>
  </si>
  <si>
    <t>Отклонение              (гр.4-гр.3)</t>
  </si>
  <si>
    <t>Приложение № 1</t>
  </si>
  <si>
    <t>1.1</t>
  </si>
  <si>
    <t>1.2</t>
  </si>
  <si>
    <t>Итого по Подпрограмме 1:</t>
  </si>
  <si>
    <t>2.1</t>
  </si>
  <si>
    <t>2.2</t>
  </si>
  <si>
    <t>Итого по Подпрограмме 2:</t>
  </si>
  <si>
    <t>3.1</t>
  </si>
  <si>
    <t>Всего:</t>
  </si>
  <si>
    <t>2019-2024-по 100% ежегодно</t>
  </si>
  <si>
    <t>Итого по Подпрограмме 3:</t>
  </si>
  <si>
    <t>2019-2024-по 2 ед.ежегодно</t>
  </si>
  <si>
    <t xml:space="preserve">         </t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</si>
  <si>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"Энергоэффективность, развитие энергетики и коммунального хозяйства, обеспечение жителей Петропавловск-Камчатского городского округа коммунальными услугами, услугами по благоустройству территории и охрана окружающей среды", утвержденной постановлением администрации Петропавловск-Камчатского городского округа от 13.10.2016 № 1984</t>
  </si>
  <si>
    <t xml:space="preserve">Постановление от 22.02.2018 </t>
  </si>
  <si>
    <t>№ 281</t>
  </si>
  <si>
    <t xml:space="preserve">Организация учета потребления коммунальных ресурсов
</t>
  </si>
  <si>
    <t xml:space="preserve"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округа)
</t>
  </si>
  <si>
    <t xml:space="preserve">Предоставление социальных гарантий и мер социальной поддержки населения
</t>
  </si>
  <si>
    <t>Приобретение в муниципальную собственность и установка объектов движимого имущества</t>
  </si>
  <si>
    <t>Осуществление капитальных вложений в объекты теплоснабжения и энергоснабжения</t>
  </si>
  <si>
    <t xml:space="preserve">Содержание, капитальный, текущий ремонт объектов теплоснабжения и электроснабжения
</t>
  </si>
  <si>
    <t xml:space="preserve">Сбор, вывоз, утилизация отходов и санитарная обработка
</t>
  </si>
  <si>
    <t xml:space="preserve">Организация муниципальных мероприятий (смотры, конкурсы, фестивали, выставки, ярмарки, семинары, круглые столы, соревнования, праздничные мероприятия, гуляния, субботники, учения, чествование и т.п.)
</t>
  </si>
  <si>
    <t>Исключены в полном объеме из действующей редакции программы:</t>
  </si>
  <si>
    <t xml:space="preserve">подпрограмма 3 </t>
  </si>
  <si>
    <t xml:space="preserve">подпрограмма 5  </t>
  </si>
  <si>
    <t>ВСЕГО:</t>
  </si>
  <si>
    <t>Подпрограмма 2 «Модернизация жилищно-коммунально хозяйства"</t>
  </si>
  <si>
    <t>Подпрограмма 1 «Энергосбережение и повышение энергетической эффективности"</t>
  </si>
  <si>
    <r>
      <t>Подпрограмма 3 «Ликвидация экологического ущерба от накопленного объема бытовых и промышленных отходов"</t>
    </r>
    <r>
      <rPr>
        <sz val="9"/>
        <color rgb="FF000000"/>
        <rFont val="Times New Roman"/>
        <family val="1"/>
        <charset val="204"/>
      </rPr>
      <t>(подпрограмма 4 проектом переименована в подпрограмму 3)</t>
    </r>
  </si>
  <si>
    <t xml:space="preserve">Задача 1. Прекращение безучетного потребления и повышение эффективности использования топлива, энергии, воды в организациях, финансируемых из бюджета, создание условий для прекращения безучетного потребления ресурсов и внедрения энергоэффективных технологий на объектах энергетической инфраструктуры городского округа и у некоммерческих потребителей
</t>
  </si>
  <si>
    <t>Задача 2. Снижение социально-экономической напряженности, связанной с высокой стоимостью энергетических ресурсов, высокими тарифами на тепловую и электрическую энергию для потребителей</t>
  </si>
  <si>
    <t>Задача 3 Обеспечение единой информационной и пропагандистской политики администрации городского округа в отношении вопросов энергосбережения и повышения энергетической эффективности</t>
  </si>
  <si>
    <t>Задача 1. Модернизация объектов теплоснабжения и электроснабжения в Петропавловск-Камчатском городском округе с целью снижения уровня износа и повышения эффективности работы инженерных коммуникаций</t>
  </si>
  <si>
    <t>Задача 1. Организация системы обезвреживания, переработки и утилизация бытовых, промышленных и биологических отходов (опасных отходов), дератизация и дезинфекция на территории Петропавловск-Камчатского городского округа</t>
  </si>
  <si>
    <t>Задача 2 Реализация мероприятий, направленных на проведение агитационно-просветительской работы среди населения на территории Петропавловск-Камчатского городского округа, в области экологического воспитания населения Петропавловск-Камчатского городского округа</t>
  </si>
  <si>
    <t>1.Количество установленных индивидуальных приборов учета горячего водоснабжения на объектах муниципального жилищного фонда</t>
  </si>
  <si>
    <t>2.Количество установленных индивидуальных приборов учета холодного водоснабжения на объектах муниципального жилищного фонда</t>
  </si>
  <si>
    <t>3.Количество установленных индивидуальных приборов учета электроэнергии на объектах муниципального жилищного фонда</t>
  </si>
  <si>
    <t>3.Доля установленных индивидуальных приборов учета от общей потребности к установке в текущем году</t>
  </si>
  <si>
    <t>2019-2024 по 500 ед.ежегодно</t>
  </si>
  <si>
    <t>2019-2021 по 100 ед.ежегодно; 2022-2024-по 500 ед.ежегодно</t>
  </si>
  <si>
    <t xml:space="preserve">2019-2021-(-) 400 ед.ежегодно;  </t>
  </si>
  <si>
    <t>2019-2021 по 150 ед.ежегодно; 2022-2024-по 500 ед.ежегодно</t>
  </si>
  <si>
    <t xml:space="preserve">2019-2021-(-) 350 ед.ежегодно;  </t>
  </si>
  <si>
    <t>2019-2024 по 100% ежегодно</t>
  </si>
  <si>
    <t>1.Предоставление гарантий и мер социальной поддержки населения</t>
  </si>
  <si>
    <t>2.Процент обслуживаемых лицевых счетов от общей потребности</t>
  </si>
  <si>
    <t>3.Начисление платы за наем с выпуском счетов-квитанций, доставка квитанций, прием платежей за наем</t>
  </si>
  <si>
    <t>2019-2024-по 130000 лицевых счетов ежегодно</t>
  </si>
  <si>
    <t>2019-2024-по 214200 лицевых счетов ежегодно</t>
  </si>
  <si>
    <t>исключено</t>
  </si>
  <si>
    <t>1.Количество реализуемых муниципальных услуг и функций, в том числе по выполнению государственных полномочий Камчатского края</t>
  </si>
  <si>
    <t>2.Процент реализованных муниципальных услуг и функций, в том числе по выполнению государственных полномочий Камчатского края</t>
  </si>
  <si>
    <t>2019-2024-по 3 ед.ежегодно</t>
  </si>
  <si>
    <t>1.Количество образовательных учреждений Петропавловск-Камчатского городского округа</t>
  </si>
  <si>
    <t>нет</t>
  </si>
  <si>
    <t>2019-2024-по 93 шт.ежегодно</t>
  </si>
  <si>
    <t>2.Количество оснащенных образовательных учреждений Петропавловск-Камчатского городского округа автоматическими приборами погодного регулирования, а также оборудованием для комфортного пребывания детей в образовательных учреждениях в межотопительный период (нарастающим итогом)</t>
  </si>
  <si>
    <t>2019-2024-по 44 шт.ежегодно</t>
  </si>
  <si>
    <t>3.Доля учреждений, в которых установлены автоматические приборы погодного регулирования, а также оборудование для комфортного пребывания детей в образовательных учреждениях в межотопительный период, от общего количества образовательных учреждений (нарастающим итогом)</t>
  </si>
  <si>
    <t>2019-2024-по 47,3% ежегодно</t>
  </si>
  <si>
    <t>2019-2024-по 2 шт.ежегодно</t>
  </si>
  <si>
    <t>2019-2024-по 7,3 км ежегодно</t>
  </si>
  <si>
    <t>2019-3 шт;2020-2021-0 шт.;2022-2024-по 2 шт.ежегодно</t>
  </si>
  <si>
    <t>2019-2024-по (-) 7,3 км ежегодно</t>
  </si>
  <si>
    <t>2019-2024-по (-) 26,0 куб.м/человек ежегодно</t>
  </si>
  <si>
    <t>2019-2024-по 26,0 куб.м/человек ежегодно</t>
  </si>
  <si>
    <t>2019-2024-по 0,235 Гкал/куб.м ежегодно</t>
  </si>
  <si>
    <t>2019-2024-по (-) 0,235 Гкал/куб.м ежегодно</t>
  </si>
  <si>
    <t>1.Выполнение работ по реконструкции участка тепловых сетей к многоквартирным домам</t>
  </si>
  <si>
    <t>2.Увеличение длины сетей теплоснабжения (нарастающим итогом)</t>
  </si>
  <si>
    <t>3.Удельный расход тепловой энергии в многоквартирных домах (в расчете на 1 кв. метр общей площади)</t>
  </si>
  <si>
    <t>4.Удельный расход горячей воды в многоквартирных домах (в расчете на 1 жителя)</t>
  </si>
  <si>
    <t>1.Протяженность замененных сетей теплоснабжения</t>
  </si>
  <si>
    <t>2.Протяженность замененных сетей электроснабжения</t>
  </si>
  <si>
    <t>2019-2024-по 0,01 км ежегодно</t>
  </si>
  <si>
    <t>2019-2024- по 0,13 км ежегодно</t>
  </si>
  <si>
    <t>2019-2021-1,83 км ежегодно;2022-2024-по 0,01 км ежегодно</t>
  </si>
  <si>
    <t>2019-2021-0,186 км ежегодно;2022-2024-по 0,13 км ежегодно</t>
  </si>
  <si>
    <t>2019-2021-по (+) 0,056 км ежегодно</t>
  </si>
  <si>
    <t>2019-2021-по (+) 1,82 км ежегодно</t>
  </si>
  <si>
    <t>1.Объем ликвидированных несанкционированных свалок, в том числе свалочных очагов</t>
  </si>
  <si>
    <t>2.Площадь ликвидированных несанкционированных свалок, в том числе свалочных очагов</t>
  </si>
  <si>
    <t>3.Площадь территории городского округа, на которых проведены мероприятия дератизации и дезинфекции (нарастающим итогом)</t>
  </si>
  <si>
    <t>2019-2024-по 28242 кв.м ежегодно</t>
  </si>
  <si>
    <t>2019-2024-по 15139,2 кв.м ежегодно</t>
  </si>
  <si>
    <t>2019-2024- по 523,2 тыс.кв.м ежегодно</t>
  </si>
  <si>
    <t>1.Количество проведенных субботников на территории Петропавловск-Камчатского городского округа</t>
  </si>
  <si>
    <t>2019-2024- по 10 шт.ежегодно</t>
  </si>
  <si>
    <t>(601 769,89066 - 6 749 063,67088)</t>
  </si>
  <si>
    <r>
      <t xml:space="preserve">2019-2024 -(-) 1 ед.ежегодно. </t>
    </r>
    <r>
      <rPr>
        <sz val="9"/>
        <color theme="1"/>
        <rFont val="Times New Roman"/>
        <family val="1"/>
        <charset val="204"/>
      </rPr>
      <t>Разработчику проекта следует обратить внимание на уменьшение целевого показателя в 2021 году при росте объемов финансирования в том же году в 6 раз.</t>
    </r>
  </si>
  <si>
    <r>
      <t xml:space="preserve">2019-2024-(-) 214200 лицевых счетов ежегодно. </t>
    </r>
    <r>
      <rPr>
        <sz val="9"/>
        <color theme="1"/>
        <rFont val="Times New Roman"/>
        <family val="1"/>
        <charset val="204"/>
      </rPr>
      <t xml:space="preserve"> </t>
    </r>
  </si>
  <si>
    <r>
      <t xml:space="preserve">2019-2024-по 93 шт.ежегодно. </t>
    </r>
    <r>
      <rPr>
        <sz val="9"/>
        <color theme="1"/>
        <rFont val="Times New Roman"/>
        <family val="1"/>
        <charset val="204"/>
      </rPr>
      <t>Разработчику следует обратить внимание на наличие значений целевых поазателей в 2020-2024 годах, при отсутствии объемов финансирования</t>
    </r>
  </si>
  <si>
    <r>
      <t xml:space="preserve">2019-2024-по 44 шт.ежегодно. </t>
    </r>
    <r>
      <rPr>
        <sz val="9"/>
        <color theme="1"/>
        <rFont val="Times New Roman"/>
        <family val="1"/>
        <charset val="204"/>
      </rPr>
      <t>Разработчику следует обратить внимание на наличие значений целевых поазателей в 2020-2024 годах, при отсутствии объемов финансирования</t>
    </r>
  </si>
  <si>
    <r>
      <t xml:space="preserve">2019-2024-по 47,3% ежегодно. </t>
    </r>
    <r>
      <rPr>
        <sz val="9"/>
        <color theme="1"/>
        <rFont val="Times New Roman"/>
        <family val="1"/>
        <charset val="204"/>
      </rPr>
      <t>Разработчику следует обратить внимание на наличие значений целевых поазателей в 2020-2024 годах, при отсутствии объемов финансирования</t>
    </r>
  </si>
  <si>
    <t>Разработчику проекта следует обратить внимание на неизменность целевых показателей в 2019-2020 годах, при уменьшении объемов финансирования и в 2021 году, при росте объемов финансирования в 4 раза</t>
  </si>
  <si>
    <r>
      <t xml:space="preserve">2019-2024-по (-) 28242 кв.м ежегодно. </t>
    </r>
    <r>
      <rPr>
        <sz val="9"/>
        <color theme="1"/>
        <rFont val="Times New Roman"/>
        <family val="1"/>
        <charset val="204"/>
      </rPr>
      <t xml:space="preserve"> </t>
    </r>
  </si>
  <si>
    <t>Разработчику проекта следует обратить внимание на неизменность целевых показателей в 2019-2021 годах при росте объемов финансирования (в том числе в 2021 году в 6 раз).</t>
  </si>
  <si>
    <t>Отклонение, Примечание                      (гр.8-гр.7)</t>
  </si>
  <si>
    <r>
      <t xml:space="preserve">2019-(+) 1 шт.;2020-2021- по (-) 2 шт.ежегодно. </t>
    </r>
    <r>
      <rPr>
        <sz val="9"/>
        <color theme="1"/>
        <rFont val="Times New Roman"/>
        <family val="1"/>
        <charset val="204"/>
      </rPr>
      <t>В нарушение п. 3.47 Постановления № 1840 предусмотрен 1 целевой индикатор</t>
    </r>
  </si>
  <si>
    <r>
      <t>2019-2024- по (+) 10 шт.ежегодно.                            -</t>
    </r>
    <r>
      <rPr>
        <sz val="9"/>
        <color theme="1"/>
        <rFont val="Times New Roman"/>
        <family val="1"/>
        <charset val="204"/>
      </rPr>
      <t>Разработчику следует скорректировать количество проведенных субботников по годам в соотнесении с объемами финансирования.                                   - В нарушение п. 3.47 Постановления № 1840 предусмотрен 1 целевой индикатор</t>
    </r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</si>
</sst>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000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/>
    <xf numFmtId="165" fontId="5" fillId="0" borderId="15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12" fillId="0" borderId="17" xfId="0" applyFont="1" applyBorder="1"/>
    <xf numFmtId="165" fontId="3" fillId="0" borderId="17" xfId="0" applyNumberFormat="1" applyFont="1" applyBorder="1" applyAlignment="1">
      <alignment horizontal="center" vertical="top"/>
    </xf>
    <xf numFmtId="0" fontId="12" fillId="0" borderId="23" xfId="0" applyFont="1" applyBorder="1"/>
    <xf numFmtId="0" fontId="12" fillId="0" borderId="24" xfId="0" applyFont="1" applyBorder="1"/>
    <xf numFmtId="165" fontId="3" fillId="0" borderId="21" xfId="0" applyNumberFormat="1" applyFont="1" applyBorder="1" applyAlignment="1">
      <alignment horizontal="center" vertical="top"/>
    </xf>
    <xf numFmtId="0" fontId="12" fillId="0" borderId="21" xfId="0" applyFont="1" applyBorder="1"/>
    <xf numFmtId="0" fontId="12" fillId="0" borderId="25" xfId="0" applyFont="1" applyBorder="1"/>
    <xf numFmtId="0" fontId="12" fillId="0" borderId="27" xfId="0" applyFont="1" applyBorder="1"/>
    <xf numFmtId="0" fontId="12" fillId="0" borderId="28" xfId="0" applyFont="1" applyBorder="1"/>
    <xf numFmtId="165" fontId="3" fillId="0" borderId="17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3" fillId="0" borderId="27" xfId="0" applyFont="1" applyBorder="1"/>
    <xf numFmtId="0" fontId="3" fillId="0" borderId="27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49" fontId="5" fillId="0" borderId="30" xfId="0" applyNumberFormat="1" applyFont="1" applyBorder="1" applyAlignment="1">
      <alignment horizontal="center" vertical="top"/>
    </xf>
    <xf numFmtId="0" fontId="8" fillId="0" borderId="30" xfId="0" applyFont="1" applyBorder="1"/>
    <xf numFmtId="49" fontId="8" fillId="0" borderId="30" xfId="0" applyNumberFormat="1" applyFont="1" applyBorder="1"/>
    <xf numFmtId="49" fontId="8" fillId="0" borderId="31" xfId="0" applyNumberFormat="1" applyFont="1" applyBorder="1"/>
    <xf numFmtId="165" fontId="3" fillId="0" borderId="19" xfId="0" applyNumberFormat="1" applyFont="1" applyBorder="1" applyAlignment="1">
      <alignment horizontal="center" vertical="top"/>
    </xf>
    <xf numFmtId="0" fontId="12" fillId="0" borderId="33" xfId="0" applyFont="1" applyBorder="1"/>
    <xf numFmtId="0" fontId="12" fillId="0" borderId="19" xfId="0" applyFont="1" applyBorder="1"/>
    <xf numFmtId="0" fontId="12" fillId="0" borderId="34" xfId="0" applyFont="1" applyBorder="1"/>
    <xf numFmtId="49" fontId="5" fillId="0" borderId="16" xfId="0" applyNumberFormat="1" applyFont="1" applyBorder="1"/>
    <xf numFmtId="0" fontId="5" fillId="0" borderId="4" xfId="0" applyFont="1" applyBorder="1"/>
    <xf numFmtId="165" fontId="5" fillId="0" borderId="15" xfId="0" applyNumberFormat="1" applyFont="1" applyBorder="1" applyAlignment="1">
      <alignment horizontal="center" vertical="top"/>
    </xf>
    <xf numFmtId="0" fontId="12" fillId="0" borderId="4" xfId="0" applyFont="1" applyBorder="1"/>
    <xf numFmtId="0" fontId="12" fillId="0" borderId="15" xfId="0" applyFont="1" applyBorder="1"/>
    <xf numFmtId="0" fontId="12" fillId="0" borderId="35" xfId="0" applyFont="1" applyBorder="1"/>
    <xf numFmtId="165" fontId="3" fillId="0" borderId="19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15" xfId="0" applyFont="1" applyBorder="1"/>
    <xf numFmtId="0" fontId="13" fillId="0" borderId="35" xfId="0" applyFont="1" applyBorder="1"/>
    <xf numFmtId="0" fontId="5" fillId="0" borderId="27" xfId="0" applyFont="1" applyBorder="1" applyAlignment="1">
      <alignment horizontal="left" vertical="top" wrapText="1"/>
    </xf>
    <xf numFmtId="0" fontId="5" fillId="0" borderId="4" xfId="0" applyFont="1" applyFill="1" applyBorder="1"/>
    <xf numFmtId="0" fontId="3" fillId="0" borderId="33" xfId="0" applyFont="1" applyBorder="1"/>
    <xf numFmtId="0" fontId="3" fillId="0" borderId="28" xfId="0" applyFont="1" applyBorder="1"/>
    <xf numFmtId="49" fontId="5" fillId="0" borderId="16" xfId="0" applyNumberFormat="1" applyFont="1" applyFill="1" applyBorder="1"/>
    <xf numFmtId="49" fontId="5" fillId="0" borderId="32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3" fillId="0" borderId="27" xfId="0" applyFont="1" applyBorder="1" applyAlignment="1">
      <alignment vertical="top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12" fillId="0" borderId="3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9" xfId="0" applyFont="1" applyBorder="1"/>
    <xf numFmtId="0" fontId="8" fillId="0" borderId="19" xfId="0" applyFont="1" applyBorder="1" applyAlignment="1">
      <alignment horizontal="left" vertical="top" wrapText="1"/>
    </xf>
    <xf numFmtId="0" fontId="13" fillId="0" borderId="3" xfId="0" applyFont="1" applyBorder="1"/>
    <xf numFmtId="0" fontId="11" fillId="0" borderId="30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49" fontId="8" fillId="0" borderId="29" xfId="0" applyNumberFormat="1" applyFont="1" applyBorder="1"/>
    <xf numFmtId="0" fontId="3" fillId="0" borderId="26" xfId="0" applyFont="1" applyBorder="1" applyAlignment="1">
      <alignment horizontal="right" vertical="top"/>
    </xf>
    <xf numFmtId="165" fontId="3" fillId="0" borderId="22" xfId="0" applyNumberFormat="1" applyFont="1" applyBorder="1" applyAlignment="1">
      <alignment horizontal="center" vertical="top"/>
    </xf>
    <xf numFmtId="0" fontId="12" fillId="0" borderId="26" xfId="0" applyFont="1" applyBorder="1"/>
    <xf numFmtId="0" fontId="12" fillId="0" borderId="36" xfId="0" applyFont="1" applyBorder="1"/>
    <xf numFmtId="0" fontId="12" fillId="0" borderId="22" xfId="0" applyFont="1" applyBorder="1"/>
    <xf numFmtId="165" fontId="3" fillId="0" borderId="38" xfId="0" applyNumberFormat="1" applyFont="1" applyBorder="1" applyAlignment="1">
      <alignment horizontal="center" vertical="top"/>
    </xf>
    <xf numFmtId="165" fontId="5" fillId="0" borderId="38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165" fontId="3" fillId="0" borderId="37" xfId="0" applyNumberFormat="1" applyFont="1" applyBorder="1" applyAlignment="1">
      <alignment horizontal="center" vertical="top"/>
    </xf>
    <xf numFmtId="165" fontId="3" fillId="0" borderId="39" xfId="0" applyNumberFormat="1" applyFont="1" applyBorder="1" applyAlignment="1">
      <alignment horizontal="center" vertical="top"/>
    </xf>
    <xf numFmtId="165" fontId="3" fillId="0" borderId="41" xfId="0" applyNumberFormat="1" applyFont="1" applyBorder="1" applyAlignment="1">
      <alignment horizontal="center" vertical="top"/>
    </xf>
    <xf numFmtId="165" fontId="5" fillId="0" borderId="41" xfId="0" applyNumberFormat="1" applyFont="1" applyBorder="1" applyAlignment="1">
      <alignment horizontal="center" vertical="top"/>
    </xf>
    <xf numFmtId="165" fontId="3" fillId="0" borderId="37" xfId="0" applyNumberFormat="1" applyFont="1" applyBorder="1" applyAlignment="1">
      <alignment horizontal="center"/>
    </xf>
    <xf numFmtId="165" fontId="3" fillId="0" borderId="38" xfId="0" applyNumberFormat="1" applyFont="1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3" fillId="0" borderId="42" xfId="0" applyNumberFormat="1" applyFont="1" applyBorder="1" applyAlignment="1">
      <alignment horizontal="center"/>
    </xf>
    <xf numFmtId="165" fontId="3" fillId="0" borderId="41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0" borderId="42" xfId="0" applyNumberFormat="1" applyFont="1" applyBorder="1" applyAlignment="1">
      <alignment horizontal="center" vertical="top"/>
    </xf>
    <xf numFmtId="165" fontId="3" fillId="0" borderId="4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165" fontId="3" fillId="0" borderId="36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165" fontId="3" fillId="0" borderId="40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vertical="top"/>
    </xf>
    <xf numFmtId="0" fontId="12" fillId="0" borderId="20" xfId="0" applyFont="1" applyBorder="1"/>
    <xf numFmtId="0" fontId="12" fillId="0" borderId="18" xfId="0" applyFont="1" applyBorder="1"/>
    <xf numFmtId="0" fontId="11" fillId="0" borderId="32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165" fontId="5" fillId="0" borderId="37" xfId="0" applyNumberFormat="1" applyFont="1" applyBorder="1" applyAlignment="1">
      <alignment horizontal="center" vertical="top"/>
    </xf>
    <xf numFmtId="165" fontId="5" fillId="0" borderId="19" xfId="0" applyNumberFormat="1" applyFont="1" applyBorder="1" applyAlignment="1">
      <alignment horizontal="center" vertical="top"/>
    </xf>
    <xf numFmtId="165" fontId="5" fillId="0" borderId="42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0" xfId="0" applyFont="1" applyAlignment="1">
      <alignment horizontal="right" wrapText="1"/>
    </xf>
    <xf numFmtId="0" fontId="5" fillId="0" borderId="45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right" wrapText="1"/>
    </xf>
    <xf numFmtId="0" fontId="8" fillId="0" borderId="46" xfId="0" applyFont="1" applyBorder="1" applyAlignment="1">
      <alignment horizontal="right" wrapText="1"/>
    </xf>
    <xf numFmtId="0" fontId="6" fillId="0" borderId="49" xfId="0" applyFont="1" applyBorder="1" applyAlignment="1">
      <alignment horizontal="right" wrapText="1"/>
    </xf>
    <xf numFmtId="0" fontId="11" fillId="0" borderId="41" xfId="0" applyFont="1" applyBorder="1" applyAlignment="1">
      <alignment horizontal="left" vertical="top" wrapText="1"/>
    </xf>
    <xf numFmtId="0" fontId="0" fillId="0" borderId="0" xfId="0" applyFill="1"/>
    <xf numFmtId="49" fontId="5" fillId="0" borderId="50" xfId="0" applyNumberFormat="1" applyFont="1" applyBorder="1" applyAlignment="1">
      <alignment horizontal="center" vertical="top"/>
    </xf>
    <xf numFmtId="0" fontId="3" fillId="0" borderId="51" xfId="0" applyFont="1" applyBorder="1" applyAlignment="1">
      <alignment vertical="top"/>
    </xf>
    <xf numFmtId="165" fontId="3" fillId="0" borderId="52" xfId="0" applyNumberFormat="1" applyFont="1" applyBorder="1" applyAlignment="1">
      <alignment horizontal="center" vertical="top"/>
    </xf>
    <xf numFmtId="165" fontId="3" fillId="0" borderId="47" xfId="0" applyNumberFormat="1" applyFont="1" applyBorder="1" applyAlignment="1">
      <alignment horizontal="center" vertical="top"/>
    </xf>
    <xf numFmtId="165" fontId="3" fillId="0" borderId="53" xfId="0" applyNumberFormat="1" applyFont="1" applyBorder="1" applyAlignment="1">
      <alignment horizontal="center" vertical="top"/>
    </xf>
    <xf numFmtId="0" fontId="8" fillId="0" borderId="51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0" xfId="0" applyFont="1" applyBorder="1"/>
    <xf numFmtId="0" fontId="12" fillId="0" borderId="51" xfId="0" applyFont="1" applyBorder="1"/>
    <xf numFmtId="0" fontId="11" fillId="0" borderId="4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49" fontId="5" fillId="0" borderId="32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left" vertical="top" wrapText="1"/>
    </xf>
    <xf numFmtId="165" fontId="5" fillId="0" borderId="37" xfId="0" applyNumberFormat="1" applyFont="1" applyFill="1" applyBorder="1" applyAlignment="1">
      <alignment horizontal="center" vertical="top"/>
    </xf>
    <xf numFmtId="165" fontId="5" fillId="0" borderId="19" xfId="0" applyNumberFormat="1" applyFont="1" applyFill="1" applyBorder="1" applyAlignment="1">
      <alignment horizontal="center" vertical="top"/>
    </xf>
    <xf numFmtId="165" fontId="5" fillId="0" borderId="42" xfId="0" applyNumberFormat="1" applyFont="1" applyFill="1" applyBorder="1" applyAlignment="1">
      <alignment horizontal="center" vertical="top"/>
    </xf>
    <xf numFmtId="0" fontId="11" fillId="0" borderId="32" xfId="0" applyFont="1" applyFill="1" applyBorder="1" applyAlignment="1">
      <alignment horizontal="left" vertical="top" wrapText="1"/>
    </xf>
    <xf numFmtId="49" fontId="5" fillId="0" borderId="30" xfId="0" applyNumberFormat="1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165" fontId="3" fillId="0" borderId="38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165" fontId="3" fillId="0" borderId="41" xfId="0" applyNumberFormat="1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38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165" fontId="5" fillId="0" borderId="22" xfId="0" applyNumberFormat="1" applyFont="1" applyBorder="1" applyAlignment="1">
      <alignment horizontal="center" vertical="top"/>
    </xf>
    <xf numFmtId="165" fontId="5" fillId="0" borderId="23" xfId="0" applyNumberFormat="1" applyFont="1" applyBorder="1" applyAlignment="1">
      <alignment horizontal="center" vertical="top"/>
    </xf>
    <xf numFmtId="165" fontId="8" fillId="0" borderId="17" xfId="0" applyNumberFormat="1" applyFont="1" applyBorder="1" applyAlignment="1">
      <alignment horizontal="center" vertical="top"/>
    </xf>
    <xf numFmtId="165" fontId="8" fillId="0" borderId="24" xfId="0" applyNumberFormat="1" applyFont="1" applyBorder="1" applyAlignment="1">
      <alignment horizontal="center" vertical="top"/>
    </xf>
    <xf numFmtId="165" fontId="8" fillId="0" borderId="47" xfId="0" applyNumberFormat="1" applyFont="1" applyBorder="1" applyAlignment="1">
      <alignment horizontal="center" vertical="top"/>
    </xf>
    <xf numFmtId="165" fontId="8" fillId="0" borderId="48" xfId="0" applyNumberFormat="1" applyFont="1" applyBorder="1" applyAlignment="1">
      <alignment horizontal="center" vertical="top"/>
    </xf>
    <xf numFmtId="165" fontId="5" fillId="0" borderId="35" xfId="0" applyNumberFormat="1" applyFont="1" applyBorder="1" applyAlignment="1">
      <alignment horizontal="center" vertical="top"/>
    </xf>
    <xf numFmtId="0" fontId="12" fillId="0" borderId="52" xfId="0" applyFont="1" applyBorder="1"/>
    <xf numFmtId="0" fontId="5" fillId="0" borderId="22" xfId="0" applyFont="1" applyBorder="1" applyAlignment="1">
      <alignment horizontal="center" vertical="top" wrapText="1"/>
    </xf>
    <xf numFmtId="0" fontId="12" fillId="0" borderId="41" xfId="0" applyFont="1" applyBorder="1"/>
    <xf numFmtId="0" fontId="12" fillId="0" borderId="53" xfId="0" applyFont="1" applyBorder="1"/>
    <xf numFmtId="0" fontId="5" fillId="0" borderId="42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8" fillId="0" borderId="55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6"/>
  <sheetViews>
    <sheetView tabSelected="1" topLeftCell="A43" workbookViewId="0">
      <selection activeCell="G83" sqref="G83"/>
    </sheetView>
  </sheetViews>
  <sheetFormatPr defaultRowHeight="15"/>
  <cols>
    <col min="1" max="1" width="6.42578125" customWidth="1"/>
    <col min="2" max="2" width="32" customWidth="1"/>
    <col min="3" max="3" width="14" customWidth="1"/>
    <col min="4" max="4" width="13.5703125" customWidth="1"/>
    <col min="5" max="5" width="14.140625" customWidth="1"/>
    <col min="6" max="6" width="33.140625" customWidth="1"/>
    <col min="7" max="7" width="14.140625" customWidth="1"/>
    <col min="8" max="8" width="13.85546875" customWidth="1"/>
    <col min="9" max="9" width="28" customWidth="1"/>
  </cols>
  <sheetData>
    <row r="1" spans="1:9" ht="16.5" customHeight="1">
      <c r="H1" s="194" t="s">
        <v>9</v>
      </c>
      <c r="I1" s="195"/>
    </row>
    <row r="2" spans="1:9" ht="60" customHeight="1">
      <c r="A2" s="200" t="s">
        <v>22</v>
      </c>
      <c r="B2" s="200"/>
      <c r="C2" s="200"/>
      <c r="D2" s="200"/>
      <c r="E2" s="200"/>
      <c r="F2" s="200"/>
      <c r="G2" s="200"/>
      <c r="H2" s="200"/>
      <c r="I2" s="200"/>
    </row>
    <row r="3" spans="1:9" ht="15.75" thickBot="1">
      <c r="A3" s="1"/>
      <c r="B3" s="2"/>
      <c r="C3" s="2"/>
      <c r="D3" s="2"/>
      <c r="E3" s="2"/>
      <c r="F3" s="2"/>
      <c r="G3" s="2"/>
      <c r="H3" s="3" t="s">
        <v>0</v>
      </c>
      <c r="I3" s="4" t="s">
        <v>1</v>
      </c>
    </row>
    <row r="4" spans="1:9" ht="15.75" thickBot="1">
      <c r="A4" s="201" t="s">
        <v>2</v>
      </c>
      <c r="B4" s="204" t="s">
        <v>3</v>
      </c>
      <c r="C4" s="207" t="s">
        <v>4</v>
      </c>
      <c r="D4" s="208"/>
      <c r="E4" s="209"/>
      <c r="F4" s="210" t="s">
        <v>5</v>
      </c>
      <c r="G4" s="213" t="s">
        <v>6</v>
      </c>
      <c r="H4" s="214"/>
      <c r="I4" s="215"/>
    </row>
    <row r="5" spans="1:9" ht="24">
      <c r="A5" s="202"/>
      <c r="B5" s="205"/>
      <c r="C5" s="5" t="s">
        <v>23</v>
      </c>
      <c r="D5" s="216" t="s">
        <v>7</v>
      </c>
      <c r="E5" s="218" t="s">
        <v>8</v>
      </c>
      <c r="F5" s="211"/>
      <c r="G5" s="170" t="s">
        <v>23</v>
      </c>
      <c r="H5" s="220" t="s">
        <v>7</v>
      </c>
      <c r="I5" s="171" t="s">
        <v>109</v>
      </c>
    </row>
    <row r="6" spans="1:9" ht="15.75" thickBot="1">
      <c r="A6" s="203"/>
      <c r="B6" s="206"/>
      <c r="C6" s="6" t="s">
        <v>24</v>
      </c>
      <c r="D6" s="217"/>
      <c r="E6" s="219"/>
      <c r="F6" s="212"/>
      <c r="G6" s="172" t="s">
        <v>24</v>
      </c>
      <c r="H6" s="221"/>
      <c r="I6" s="173"/>
    </row>
    <row r="7" spans="1:9" ht="15.75" thickBot="1">
      <c r="A7" s="7">
        <v>1</v>
      </c>
      <c r="B7" s="8">
        <v>2</v>
      </c>
      <c r="C7" s="9">
        <v>3</v>
      </c>
      <c r="D7" s="10">
        <v>4</v>
      </c>
      <c r="E7" s="8">
        <v>5</v>
      </c>
      <c r="F7" s="174">
        <v>6</v>
      </c>
      <c r="G7" s="175">
        <v>7</v>
      </c>
      <c r="H7" s="176">
        <v>8</v>
      </c>
      <c r="I7" s="177">
        <v>9</v>
      </c>
    </row>
    <row r="8" spans="1:9" ht="15.75" thickBot="1">
      <c r="A8" s="191" t="s">
        <v>38</v>
      </c>
      <c r="B8" s="192"/>
      <c r="C8" s="192"/>
      <c r="D8" s="192"/>
      <c r="E8" s="192"/>
      <c r="F8" s="192"/>
      <c r="G8" s="192"/>
      <c r="H8" s="192"/>
      <c r="I8" s="193"/>
    </row>
    <row r="9" spans="1:9" s="116" customFormat="1" ht="27.75" customHeight="1" thickBot="1">
      <c r="A9" s="182" t="s">
        <v>40</v>
      </c>
      <c r="B9" s="183"/>
      <c r="C9" s="183"/>
      <c r="D9" s="183"/>
      <c r="E9" s="183"/>
      <c r="F9" s="183"/>
      <c r="G9" s="183"/>
      <c r="H9" s="183"/>
      <c r="I9" s="184"/>
    </row>
    <row r="10" spans="1:9" ht="51" customHeight="1">
      <c r="A10" s="53" t="s">
        <v>10</v>
      </c>
      <c r="B10" s="100" t="s">
        <v>25</v>
      </c>
      <c r="C10" s="101">
        <f>C11+C12+C13+C14+C15+C16</f>
        <v>15255.5</v>
      </c>
      <c r="D10" s="102">
        <f>D11+D12+D13+D14+D15+D16</f>
        <v>10779</v>
      </c>
      <c r="E10" s="103">
        <f>E11+E12+E13</f>
        <v>-4476.5</v>
      </c>
      <c r="F10" s="99" t="s">
        <v>46</v>
      </c>
      <c r="G10" s="59" t="s">
        <v>50</v>
      </c>
      <c r="H10" s="65" t="s">
        <v>51</v>
      </c>
      <c r="I10" s="104" t="s">
        <v>52</v>
      </c>
    </row>
    <row r="11" spans="1:9" ht="51">
      <c r="A11" s="30"/>
      <c r="B11" s="58">
        <v>2019</v>
      </c>
      <c r="C11" s="75">
        <v>2535.75</v>
      </c>
      <c r="D11" s="17">
        <v>1047</v>
      </c>
      <c r="E11" s="80">
        <f t="shared" ref="E11:E16" si="0">D11-C11</f>
        <v>-1488.75</v>
      </c>
      <c r="F11" s="178" t="s">
        <v>47</v>
      </c>
      <c r="G11" s="59" t="s">
        <v>50</v>
      </c>
      <c r="H11" s="65" t="s">
        <v>51</v>
      </c>
      <c r="I11" s="104" t="s">
        <v>52</v>
      </c>
    </row>
    <row r="12" spans="1:9" ht="39.75" customHeight="1">
      <c r="A12" s="30"/>
      <c r="B12" s="58">
        <v>2020</v>
      </c>
      <c r="C12" s="75">
        <v>2535.75</v>
      </c>
      <c r="D12" s="17">
        <v>1047</v>
      </c>
      <c r="E12" s="80">
        <f t="shared" si="0"/>
        <v>-1488.75</v>
      </c>
      <c r="F12" s="55" t="s">
        <v>48</v>
      </c>
      <c r="G12" s="59" t="s">
        <v>50</v>
      </c>
      <c r="H12" s="65" t="s">
        <v>53</v>
      </c>
      <c r="I12" s="104" t="s">
        <v>54</v>
      </c>
    </row>
    <row r="13" spans="1:9" ht="37.5" customHeight="1">
      <c r="A13" s="30"/>
      <c r="B13" s="58">
        <v>2021</v>
      </c>
      <c r="C13" s="75">
        <v>2546</v>
      </c>
      <c r="D13" s="17">
        <v>1047</v>
      </c>
      <c r="E13" s="80">
        <f t="shared" si="0"/>
        <v>-1499</v>
      </c>
      <c r="F13" s="55" t="s">
        <v>49</v>
      </c>
      <c r="G13" s="108" t="s">
        <v>55</v>
      </c>
      <c r="H13" s="107" t="s">
        <v>55</v>
      </c>
      <c r="I13" s="57"/>
    </row>
    <row r="14" spans="1:9">
      <c r="A14" s="30"/>
      <c r="B14" s="58">
        <v>2022</v>
      </c>
      <c r="C14" s="75">
        <v>2546</v>
      </c>
      <c r="D14" s="17">
        <v>2546</v>
      </c>
      <c r="E14" s="80">
        <f t="shared" si="0"/>
        <v>0</v>
      </c>
      <c r="F14" s="55"/>
      <c r="G14" s="60"/>
      <c r="H14" s="56"/>
      <c r="I14" s="57"/>
    </row>
    <row r="15" spans="1:9">
      <c r="A15" s="30"/>
      <c r="B15" s="58">
        <v>2023</v>
      </c>
      <c r="C15" s="75">
        <v>2546</v>
      </c>
      <c r="D15" s="17">
        <v>2546</v>
      </c>
      <c r="E15" s="80">
        <f t="shared" si="0"/>
        <v>0</v>
      </c>
      <c r="F15" s="55"/>
      <c r="G15" s="60"/>
      <c r="H15" s="56"/>
      <c r="I15" s="57"/>
    </row>
    <row r="16" spans="1:9" ht="15.75" thickBot="1">
      <c r="A16" s="117"/>
      <c r="B16" s="118">
        <v>2024</v>
      </c>
      <c r="C16" s="119">
        <v>2546</v>
      </c>
      <c r="D16" s="120">
        <v>2546</v>
      </c>
      <c r="E16" s="121">
        <f t="shared" si="0"/>
        <v>0</v>
      </c>
      <c r="F16" s="122"/>
      <c r="G16" s="123"/>
      <c r="H16" s="124"/>
      <c r="I16" s="125"/>
    </row>
    <row r="17" spans="1:9" ht="14.25" customHeight="1" thickBot="1">
      <c r="A17" s="185" t="s">
        <v>41</v>
      </c>
      <c r="B17" s="186"/>
      <c r="C17" s="186"/>
      <c r="D17" s="186"/>
      <c r="E17" s="186"/>
      <c r="F17" s="186"/>
      <c r="G17" s="186"/>
      <c r="H17" s="186"/>
      <c r="I17" s="187"/>
    </row>
    <row r="18" spans="1:9" ht="72.75" customHeight="1">
      <c r="A18" s="53" t="s">
        <v>13</v>
      </c>
      <c r="B18" s="100" t="s">
        <v>26</v>
      </c>
      <c r="C18" s="101">
        <f>C19+C20+C21+C22+C23+C24</f>
        <v>172606.66566</v>
      </c>
      <c r="D18" s="102">
        <f>D19+D20+D21+D22+D23+D24</f>
        <v>214068.04403999998</v>
      </c>
      <c r="E18" s="103">
        <f>D18-C18</f>
        <v>41461.37837999998</v>
      </c>
      <c r="F18" s="126" t="s">
        <v>56</v>
      </c>
      <c r="G18" s="59" t="s">
        <v>59</v>
      </c>
      <c r="H18" s="165" t="s">
        <v>59</v>
      </c>
      <c r="I18" s="222" t="s">
        <v>106</v>
      </c>
    </row>
    <row r="19" spans="1:9" ht="25.5" customHeight="1">
      <c r="A19" s="30"/>
      <c r="B19" s="58">
        <v>2019</v>
      </c>
      <c r="C19" s="75">
        <v>57992.606950000001</v>
      </c>
      <c r="D19" s="17">
        <v>57200.651740000001</v>
      </c>
      <c r="E19" s="80">
        <f t="shared" ref="E19:E24" si="1">D19-C19</f>
        <v>-791.95521000000008</v>
      </c>
      <c r="F19" s="178" t="s">
        <v>57</v>
      </c>
      <c r="G19" s="60" t="s">
        <v>18</v>
      </c>
      <c r="H19" s="56" t="s">
        <v>18</v>
      </c>
      <c r="I19" s="223"/>
    </row>
    <row r="20" spans="1:9" ht="38.25">
      <c r="A20" s="30"/>
      <c r="B20" s="58">
        <v>2020</v>
      </c>
      <c r="C20" s="75">
        <v>57992.606950000001</v>
      </c>
      <c r="D20" s="17">
        <v>57200.651740000001</v>
      </c>
      <c r="E20" s="80">
        <f t="shared" si="1"/>
        <v>-791.95521000000008</v>
      </c>
      <c r="F20" s="67" t="s">
        <v>58</v>
      </c>
      <c r="G20" s="60" t="s">
        <v>60</v>
      </c>
      <c r="H20" s="132" t="s">
        <v>61</v>
      </c>
      <c r="I20" s="105" t="s">
        <v>102</v>
      </c>
    </row>
    <row r="21" spans="1:9">
      <c r="A21" s="30"/>
      <c r="B21" s="58">
        <v>2021</v>
      </c>
      <c r="C21" s="75">
        <v>14155.362940000001</v>
      </c>
      <c r="D21" s="17">
        <v>57200.651740000001</v>
      </c>
      <c r="E21" s="80">
        <f t="shared" si="1"/>
        <v>43045.288800000002</v>
      </c>
      <c r="F21" s="178" t="s">
        <v>0</v>
      </c>
      <c r="G21" s="60" t="s">
        <v>0</v>
      </c>
      <c r="H21" s="56" t="s">
        <v>0</v>
      </c>
      <c r="I21" s="105" t="s">
        <v>0</v>
      </c>
    </row>
    <row r="22" spans="1:9">
      <c r="A22" s="30"/>
      <c r="B22" s="58">
        <v>2022</v>
      </c>
      <c r="C22" s="75">
        <v>14155.362940000001</v>
      </c>
      <c r="D22" s="17">
        <v>14155.362940000001</v>
      </c>
      <c r="E22" s="80">
        <f t="shared" si="1"/>
        <v>0</v>
      </c>
      <c r="F22" s="67"/>
      <c r="G22" s="60"/>
      <c r="H22" s="56"/>
      <c r="I22" s="57"/>
    </row>
    <row r="23" spans="1:9">
      <c r="A23" s="30"/>
      <c r="B23" s="58">
        <v>2023</v>
      </c>
      <c r="C23" s="75">
        <v>14155.362940000001</v>
      </c>
      <c r="D23" s="17">
        <v>14155.362940000001</v>
      </c>
      <c r="E23" s="80">
        <f t="shared" si="1"/>
        <v>0</v>
      </c>
      <c r="F23" s="67"/>
      <c r="G23" s="60"/>
      <c r="H23" s="56"/>
      <c r="I23" s="57"/>
    </row>
    <row r="24" spans="1:9">
      <c r="A24" s="30"/>
      <c r="B24" s="58">
        <v>2024</v>
      </c>
      <c r="C24" s="75">
        <v>14155.362940000001</v>
      </c>
      <c r="D24" s="17">
        <v>14155.362940000001</v>
      </c>
      <c r="E24" s="80">
        <f t="shared" si="1"/>
        <v>0</v>
      </c>
      <c r="F24" s="68"/>
      <c r="G24" s="60"/>
      <c r="H24" s="56"/>
      <c r="I24" s="57"/>
    </row>
    <row r="25" spans="1:9" ht="72.75" customHeight="1">
      <c r="A25" s="30" t="s">
        <v>14</v>
      </c>
      <c r="B25" s="48" t="s">
        <v>27</v>
      </c>
      <c r="C25" s="76">
        <f>C26+C27+C28+C29+C30+C31</f>
        <v>1543488.3999999997</v>
      </c>
      <c r="D25" s="15">
        <f>D26+D27+D28+D29+D30+D31</f>
        <v>1952324.9999999995</v>
      </c>
      <c r="E25" s="81">
        <f>D25-C25</f>
        <v>408836.59999999986</v>
      </c>
      <c r="F25" s="67" t="s">
        <v>62</v>
      </c>
      <c r="G25" s="60" t="s">
        <v>64</v>
      </c>
      <c r="H25" s="56" t="s">
        <v>20</v>
      </c>
      <c r="I25" s="105" t="s">
        <v>101</v>
      </c>
    </row>
    <row r="26" spans="1:9" ht="53.25" customHeight="1">
      <c r="A26" s="30"/>
      <c r="B26" s="58">
        <v>2019</v>
      </c>
      <c r="C26" s="75">
        <v>586241.4</v>
      </c>
      <c r="D26" s="17">
        <v>558023.6</v>
      </c>
      <c r="E26" s="80">
        <f t="shared" ref="E26:E31" si="2">D26-C26</f>
        <v>-28217.800000000047</v>
      </c>
      <c r="F26" s="67" t="s">
        <v>63</v>
      </c>
      <c r="G26" s="108" t="s">
        <v>18</v>
      </c>
      <c r="H26" s="109" t="s">
        <v>18</v>
      </c>
      <c r="I26" s="57"/>
    </row>
    <row r="27" spans="1:9">
      <c r="A27" s="30"/>
      <c r="B27" s="58">
        <v>2020</v>
      </c>
      <c r="C27" s="75">
        <v>586241.4</v>
      </c>
      <c r="D27" s="17">
        <v>558023.6</v>
      </c>
      <c r="E27" s="80">
        <f t="shared" si="2"/>
        <v>-28217.800000000047</v>
      </c>
      <c r="F27" s="178" t="s">
        <v>0</v>
      </c>
      <c r="G27" s="108" t="s">
        <v>0</v>
      </c>
      <c r="H27" s="109" t="s">
        <v>0</v>
      </c>
      <c r="I27" s="57"/>
    </row>
    <row r="28" spans="1:9">
      <c r="A28" s="30"/>
      <c r="B28" s="58">
        <v>2021</v>
      </c>
      <c r="C28" s="75">
        <v>92751.4</v>
      </c>
      <c r="D28" s="17">
        <v>558023.6</v>
      </c>
      <c r="E28" s="80">
        <f t="shared" si="2"/>
        <v>465272.19999999995</v>
      </c>
      <c r="F28" s="55"/>
      <c r="G28" s="108"/>
      <c r="H28" s="109"/>
      <c r="I28" s="57"/>
    </row>
    <row r="29" spans="1:9">
      <c r="A29" s="30"/>
      <c r="B29" s="58">
        <v>2022</v>
      </c>
      <c r="C29" s="75">
        <v>92751.4</v>
      </c>
      <c r="D29" s="17">
        <v>92751.4</v>
      </c>
      <c r="E29" s="80">
        <f t="shared" si="2"/>
        <v>0</v>
      </c>
      <c r="F29" s="55"/>
      <c r="G29" s="108"/>
      <c r="H29" s="109"/>
      <c r="I29" s="57"/>
    </row>
    <row r="30" spans="1:9">
      <c r="A30" s="30"/>
      <c r="B30" s="58">
        <v>2023</v>
      </c>
      <c r="C30" s="75">
        <v>92751.4</v>
      </c>
      <c r="D30" s="17">
        <v>92751.4</v>
      </c>
      <c r="E30" s="80">
        <f t="shared" si="2"/>
        <v>0</v>
      </c>
      <c r="F30" s="55"/>
      <c r="G30" s="108"/>
      <c r="H30" s="109"/>
      <c r="I30" s="57"/>
    </row>
    <row r="31" spans="1:9" ht="15.75" thickBot="1">
      <c r="A31" s="117"/>
      <c r="B31" s="118">
        <v>2024</v>
      </c>
      <c r="C31" s="119">
        <v>92751.4</v>
      </c>
      <c r="D31" s="120">
        <v>92751.4</v>
      </c>
      <c r="E31" s="121">
        <f t="shared" si="2"/>
        <v>0</v>
      </c>
      <c r="F31" s="122"/>
      <c r="G31" s="127"/>
      <c r="H31" s="128"/>
      <c r="I31" s="125"/>
    </row>
    <row r="32" spans="1:9" ht="13.5" customHeight="1" thickBot="1">
      <c r="A32" s="226" t="s">
        <v>42</v>
      </c>
      <c r="B32" s="227"/>
      <c r="C32" s="227"/>
      <c r="D32" s="227"/>
      <c r="E32" s="227"/>
      <c r="F32" s="227"/>
      <c r="G32" s="227"/>
      <c r="H32" s="227"/>
      <c r="I32" s="228"/>
    </row>
    <row r="33" spans="1:10" ht="74.25" customHeight="1">
      <c r="A33" s="133" t="s">
        <v>16</v>
      </c>
      <c r="B33" s="134" t="s">
        <v>28</v>
      </c>
      <c r="C33" s="135">
        <f>C34+C35+C36+C37+C38+C39</f>
        <v>0</v>
      </c>
      <c r="D33" s="136">
        <f>D34+D35+D36+D37+D38+D39</f>
        <v>28571.42857</v>
      </c>
      <c r="E33" s="137">
        <f>D33-C33</f>
        <v>28571.42857</v>
      </c>
      <c r="F33" s="138" t="s">
        <v>65</v>
      </c>
      <c r="G33" s="168" t="s">
        <v>66</v>
      </c>
      <c r="H33" s="148" t="s">
        <v>67</v>
      </c>
      <c r="I33" s="179" t="s">
        <v>103</v>
      </c>
    </row>
    <row r="34" spans="1:10" ht="117" customHeight="1">
      <c r="A34" s="139"/>
      <c r="B34" s="140">
        <v>2019</v>
      </c>
      <c r="C34" s="141">
        <v>0</v>
      </c>
      <c r="D34" s="142">
        <v>28571.42857</v>
      </c>
      <c r="E34" s="143">
        <f t="shared" ref="E34:E39" si="3">D34-C34</f>
        <v>28571.42857</v>
      </c>
      <c r="F34" s="225" t="s">
        <v>68</v>
      </c>
      <c r="G34" s="169" t="s">
        <v>66</v>
      </c>
      <c r="H34" s="147" t="s">
        <v>69</v>
      </c>
      <c r="I34" s="180" t="s">
        <v>104</v>
      </c>
    </row>
    <row r="35" spans="1:10" ht="96.75" customHeight="1">
      <c r="A35" s="139"/>
      <c r="B35" s="140">
        <v>2020</v>
      </c>
      <c r="C35" s="141">
        <v>0</v>
      </c>
      <c r="D35" s="142">
        <v>0</v>
      </c>
      <c r="E35" s="143">
        <f t="shared" si="3"/>
        <v>0</v>
      </c>
      <c r="F35" s="144" t="s">
        <v>70</v>
      </c>
      <c r="G35" s="169" t="s">
        <v>66</v>
      </c>
      <c r="H35" s="147" t="s">
        <v>71</v>
      </c>
      <c r="I35" s="180" t="s">
        <v>105</v>
      </c>
    </row>
    <row r="36" spans="1:10">
      <c r="A36" s="139"/>
      <c r="B36" s="140">
        <v>2021</v>
      </c>
      <c r="C36" s="141">
        <v>0</v>
      </c>
      <c r="D36" s="142">
        <v>0</v>
      </c>
      <c r="E36" s="143">
        <f t="shared" si="3"/>
        <v>0</v>
      </c>
      <c r="F36" s="144"/>
      <c r="G36" s="146"/>
      <c r="H36" s="147"/>
      <c r="I36" s="145"/>
    </row>
    <row r="37" spans="1:10">
      <c r="A37" s="30"/>
      <c r="B37" s="58">
        <v>2022</v>
      </c>
      <c r="C37" s="75">
        <v>0</v>
      </c>
      <c r="D37" s="17">
        <v>0</v>
      </c>
      <c r="E37" s="80">
        <f t="shared" si="3"/>
        <v>0</v>
      </c>
      <c r="F37" s="55"/>
      <c r="G37" s="60"/>
      <c r="H37" s="56"/>
      <c r="I37" s="57"/>
    </row>
    <row r="38" spans="1:10">
      <c r="A38" s="30"/>
      <c r="B38" s="58">
        <v>2023</v>
      </c>
      <c r="C38" s="75">
        <v>0</v>
      </c>
      <c r="D38" s="17">
        <v>0</v>
      </c>
      <c r="E38" s="80">
        <f t="shared" si="3"/>
        <v>0</v>
      </c>
      <c r="F38" s="55"/>
      <c r="G38" s="60"/>
      <c r="H38" s="56"/>
      <c r="I38" s="57"/>
    </row>
    <row r="39" spans="1:10" ht="15.75" thickBot="1">
      <c r="A39" s="30"/>
      <c r="B39" s="58">
        <v>2024</v>
      </c>
      <c r="C39" s="75">
        <v>0</v>
      </c>
      <c r="D39" s="20">
        <v>0</v>
      </c>
      <c r="E39" s="80">
        <f t="shared" si="3"/>
        <v>0</v>
      </c>
      <c r="F39" s="55"/>
      <c r="G39" s="60"/>
      <c r="H39" s="56"/>
      <c r="I39" s="57"/>
    </row>
    <row r="40" spans="1:10" ht="15.75" thickBot="1">
      <c r="A40" s="52"/>
      <c r="B40" s="49" t="s">
        <v>12</v>
      </c>
      <c r="C40" s="77">
        <f>C41+C42+C43+C44+C45+C46</f>
        <v>1731350.5656600003</v>
      </c>
      <c r="D40" s="14">
        <f t="shared" ref="D40:E40" si="4">D41+D42+D43+D44+D45+D46</f>
        <v>2205743.4726100001</v>
      </c>
      <c r="E40" s="85">
        <f t="shared" si="4"/>
        <v>474392.90694999986</v>
      </c>
      <c r="F40" s="41"/>
      <c r="G40" s="61"/>
      <c r="H40" s="42"/>
      <c r="I40" s="43"/>
    </row>
    <row r="41" spans="1:10">
      <c r="A41" s="53"/>
      <c r="B41" s="50">
        <v>2019</v>
      </c>
      <c r="C41" s="78">
        <f t="shared" ref="C41:E46" si="5">C34+C26+C19+C11</f>
        <v>646769.75695000007</v>
      </c>
      <c r="D41" s="34">
        <f t="shared" si="5"/>
        <v>644842.68030999997</v>
      </c>
      <c r="E41" s="89">
        <f t="shared" si="5"/>
        <v>-1927.0766400000466</v>
      </c>
      <c r="F41" s="35"/>
      <c r="G41" s="62"/>
      <c r="H41" s="36"/>
      <c r="I41" s="37"/>
    </row>
    <row r="42" spans="1:10">
      <c r="A42" s="30"/>
      <c r="B42" s="27">
        <v>2020</v>
      </c>
      <c r="C42" s="75">
        <f t="shared" si="5"/>
        <v>646769.75695000007</v>
      </c>
      <c r="D42" s="17">
        <f t="shared" si="5"/>
        <v>616271.25173999998</v>
      </c>
      <c r="E42" s="80">
        <f t="shared" si="5"/>
        <v>-30498.505210000047</v>
      </c>
      <c r="F42" s="23" t="s">
        <v>0</v>
      </c>
      <c r="G42" s="63"/>
      <c r="H42" s="16"/>
      <c r="I42" s="19"/>
    </row>
    <row r="43" spans="1:10">
      <c r="A43" s="30"/>
      <c r="B43" s="27">
        <v>2021</v>
      </c>
      <c r="C43" s="75">
        <f t="shared" si="5"/>
        <v>109452.76294</v>
      </c>
      <c r="D43" s="17">
        <f t="shared" si="5"/>
        <v>616271.25173999998</v>
      </c>
      <c r="E43" s="80">
        <f t="shared" si="5"/>
        <v>506818.48879999993</v>
      </c>
      <c r="F43" s="23"/>
      <c r="G43" s="63"/>
      <c r="H43" s="16"/>
      <c r="I43" s="19"/>
    </row>
    <row r="44" spans="1:10">
      <c r="A44" s="30"/>
      <c r="B44" s="27">
        <v>2022</v>
      </c>
      <c r="C44" s="75">
        <f t="shared" si="5"/>
        <v>109452.76294</v>
      </c>
      <c r="D44" s="17">
        <f t="shared" si="5"/>
        <v>109452.76294</v>
      </c>
      <c r="E44" s="80">
        <f t="shared" si="5"/>
        <v>0</v>
      </c>
      <c r="F44" s="23"/>
      <c r="G44" s="63"/>
      <c r="H44" s="16"/>
      <c r="I44" s="19"/>
    </row>
    <row r="45" spans="1:10">
      <c r="A45" s="30"/>
      <c r="B45" s="27">
        <v>2023</v>
      </c>
      <c r="C45" s="75">
        <f t="shared" si="5"/>
        <v>109452.76294</v>
      </c>
      <c r="D45" s="17">
        <f t="shared" si="5"/>
        <v>109452.76294</v>
      </c>
      <c r="E45" s="80">
        <f t="shared" si="5"/>
        <v>0</v>
      </c>
      <c r="F45" s="23"/>
      <c r="G45" s="63"/>
      <c r="H45" s="16"/>
      <c r="I45" s="19"/>
    </row>
    <row r="46" spans="1:10" ht="15.75" thickBot="1">
      <c r="A46" s="54"/>
      <c r="B46" s="51">
        <v>2024</v>
      </c>
      <c r="C46" s="79">
        <f t="shared" si="5"/>
        <v>109452.76294</v>
      </c>
      <c r="D46" s="20">
        <f t="shared" si="5"/>
        <v>109452.76294</v>
      </c>
      <c r="E46" s="90">
        <f t="shared" si="5"/>
        <v>0</v>
      </c>
      <c r="F46" s="24"/>
      <c r="G46" s="64"/>
      <c r="H46" s="21"/>
      <c r="I46" s="22"/>
      <c r="J46" t="s">
        <v>21</v>
      </c>
    </row>
    <row r="47" spans="1:10" ht="15.75" thickBot="1">
      <c r="A47" s="196" t="s">
        <v>37</v>
      </c>
      <c r="B47" s="197"/>
      <c r="C47" s="197"/>
      <c r="D47" s="197"/>
      <c r="E47" s="197"/>
      <c r="F47" s="197"/>
      <c r="G47" s="197"/>
      <c r="H47" s="197"/>
      <c r="I47" s="198"/>
    </row>
    <row r="48" spans="1:10" s="116" customFormat="1" ht="27.75" customHeight="1" thickBot="1">
      <c r="A48" s="182" t="s">
        <v>43</v>
      </c>
      <c r="B48" s="183"/>
      <c r="C48" s="183"/>
      <c r="D48" s="183"/>
      <c r="E48" s="183"/>
      <c r="F48" s="183"/>
      <c r="G48" s="183"/>
      <c r="H48" s="183"/>
      <c r="I48" s="184"/>
    </row>
    <row r="49" spans="1:11" ht="50.25" customHeight="1">
      <c r="A49" s="53" t="s">
        <v>10</v>
      </c>
      <c r="B49" s="100" t="s">
        <v>29</v>
      </c>
      <c r="C49" s="101">
        <f>C50+C51+C52+C53+C54+C55</f>
        <v>25536.799999999999</v>
      </c>
      <c r="D49" s="102">
        <f>D50+D51+D52+D53+D54+D55</f>
        <v>25536.799999999999</v>
      </c>
      <c r="E49" s="103">
        <f>D49-C49</f>
        <v>0</v>
      </c>
      <c r="F49" s="178" t="s">
        <v>80</v>
      </c>
      <c r="G49" s="166" t="s">
        <v>72</v>
      </c>
      <c r="H49" s="165" t="s">
        <v>74</v>
      </c>
      <c r="I49" s="167" t="s">
        <v>110</v>
      </c>
      <c r="K49" t="s">
        <v>0</v>
      </c>
    </row>
    <row r="50" spans="1:11" ht="27.75" customHeight="1">
      <c r="A50" s="30"/>
      <c r="B50" s="58">
        <v>2019</v>
      </c>
      <c r="C50" s="75">
        <v>0</v>
      </c>
      <c r="D50" s="17">
        <v>6384.2</v>
      </c>
      <c r="E50" s="80">
        <f t="shared" ref="E50:E55" si="6">D50-C50</f>
        <v>6384.2</v>
      </c>
      <c r="F50" s="67" t="s">
        <v>81</v>
      </c>
      <c r="G50" s="60" t="s">
        <v>73</v>
      </c>
      <c r="H50" s="132" t="s">
        <v>61</v>
      </c>
      <c r="I50" s="164" t="s">
        <v>75</v>
      </c>
    </row>
    <row r="51" spans="1:11" ht="39" customHeight="1">
      <c r="A51" s="30"/>
      <c r="B51" s="58">
        <v>2020</v>
      </c>
      <c r="C51" s="75">
        <v>0</v>
      </c>
      <c r="D51" s="17">
        <v>0</v>
      </c>
      <c r="E51" s="80">
        <f t="shared" si="6"/>
        <v>0</v>
      </c>
      <c r="F51" s="55" t="s">
        <v>82</v>
      </c>
      <c r="G51" s="60" t="s">
        <v>78</v>
      </c>
      <c r="H51" s="132" t="s">
        <v>61</v>
      </c>
      <c r="I51" s="164" t="s">
        <v>79</v>
      </c>
    </row>
    <row r="52" spans="1:11" ht="39" customHeight="1">
      <c r="A52" s="30"/>
      <c r="B52" s="58">
        <v>2021</v>
      </c>
      <c r="C52" s="75">
        <v>6384.2</v>
      </c>
      <c r="D52" s="17">
        <v>0</v>
      </c>
      <c r="E52" s="80">
        <f t="shared" si="6"/>
        <v>-6384.2</v>
      </c>
      <c r="F52" s="55" t="s">
        <v>83</v>
      </c>
      <c r="G52" s="60" t="s">
        <v>77</v>
      </c>
      <c r="H52" s="132" t="s">
        <v>61</v>
      </c>
      <c r="I52" s="164" t="s">
        <v>76</v>
      </c>
    </row>
    <row r="53" spans="1:11">
      <c r="A53" s="30"/>
      <c r="B53" s="58">
        <v>2022</v>
      </c>
      <c r="C53" s="75">
        <v>6384.2</v>
      </c>
      <c r="D53" s="17">
        <v>6384.2</v>
      </c>
      <c r="E53" s="80">
        <f t="shared" si="6"/>
        <v>0</v>
      </c>
      <c r="F53" s="55"/>
      <c r="G53" s="60"/>
      <c r="H53" s="56"/>
      <c r="I53" s="161"/>
    </row>
    <row r="54" spans="1:11">
      <c r="A54" s="30"/>
      <c r="B54" s="58">
        <v>2023</v>
      </c>
      <c r="C54" s="75">
        <v>6384.2</v>
      </c>
      <c r="D54" s="17">
        <v>6384.2</v>
      </c>
      <c r="E54" s="80">
        <f t="shared" si="6"/>
        <v>0</v>
      </c>
      <c r="F54" s="55"/>
      <c r="G54" s="60"/>
      <c r="H54" s="56"/>
      <c r="I54" s="161"/>
    </row>
    <row r="55" spans="1:11">
      <c r="A55" s="30"/>
      <c r="B55" s="58">
        <v>2024</v>
      </c>
      <c r="C55" s="75">
        <v>6384.2</v>
      </c>
      <c r="D55" s="17">
        <v>6384.2</v>
      </c>
      <c r="E55" s="80">
        <f t="shared" si="6"/>
        <v>0</v>
      </c>
      <c r="F55" s="23"/>
      <c r="G55" s="63"/>
      <c r="H55" s="16"/>
      <c r="I55" s="161"/>
    </row>
    <row r="56" spans="1:11" ht="47.25" customHeight="1">
      <c r="A56" s="30" t="s">
        <v>11</v>
      </c>
      <c r="B56" s="48" t="s">
        <v>30</v>
      </c>
      <c r="C56" s="76">
        <f>C57+C58+C59+C60+C61+C62</f>
        <v>13806.174440000003</v>
      </c>
      <c r="D56" s="15">
        <f>D57+D58+D59+D60+D61+D62</f>
        <v>126968.54719</v>
      </c>
      <c r="E56" s="81">
        <f>D56-C56</f>
        <v>113162.37274999999</v>
      </c>
      <c r="F56" s="67" t="s">
        <v>84</v>
      </c>
      <c r="G56" s="60" t="s">
        <v>86</v>
      </c>
      <c r="H56" s="56" t="s">
        <v>88</v>
      </c>
      <c r="I56" s="164" t="s">
        <v>91</v>
      </c>
    </row>
    <row r="57" spans="1:11" ht="50.25" customHeight="1">
      <c r="A57" s="30"/>
      <c r="B57" s="58">
        <v>2019</v>
      </c>
      <c r="C57" s="75">
        <v>6303.7129999999997</v>
      </c>
      <c r="D57" s="17">
        <v>39312.849979999999</v>
      </c>
      <c r="E57" s="80">
        <f t="shared" ref="E57:E62" si="7">D57-C57</f>
        <v>33009.136979999996</v>
      </c>
      <c r="F57" s="67" t="s">
        <v>85</v>
      </c>
      <c r="G57" s="60" t="s">
        <v>87</v>
      </c>
      <c r="H57" s="56" t="s">
        <v>89</v>
      </c>
      <c r="I57" s="164" t="s">
        <v>90</v>
      </c>
    </row>
    <row r="58" spans="1:11">
      <c r="A58" s="30"/>
      <c r="B58" s="27">
        <v>2020</v>
      </c>
      <c r="C58" s="75">
        <v>6303.7129999999997</v>
      </c>
      <c r="D58" s="17">
        <v>42584.217940000002</v>
      </c>
      <c r="E58" s="80">
        <f t="shared" si="7"/>
        <v>36280.504939999999</v>
      </c>
      <c r="F58" s="23"/>
      <c r="G58" s="63"/>
      <c r="H58" s="16"/>
      <c r="I58" s="19"/>
    </row>
    <row r="59" spans="1:11">
      <c r="A59" s="30"/>
      <c r="B59" s="27">
        <v>2021</v>
      </c>
      <c r="C59" s="75">
        <v>299.68711000000002</v>
      </c>
      <c r="D59" s="17">
        <v>44172.417939999999</v>
      </c>
      <c r="E59" s="80">
        <f t="shared" si="7"/>
        <v>43872.73083</v>
      </c>
      <c r="F59" s="23"/>
      <c r="G59" s="63"/>
      <c r="H59" s="16"/>
      <c r="I59" s="19"/>
    </row>
    <row r="60" spans="1:11">
      <c r="A60" s="30"/>
      <c r="B60" s="27">
        <v>2022</v>
      </c>
      <c r="C60" s="75">
        <v>299.68711000000002</v>
      </c>
      <c r="D60" s="17">
        <v>299.68711000000002</v>
      </c>
      <c r="E60" s="80">
        <f t="shared" si="7"/>
        <v>0</v>
      </c>
      <c r="F60" s="23"/>
      <c r="G60" s="63"/>
      <c r="H60" s="16"/>
      <c r="I60" s="19"/>
    </row>
    <row r="61" spans="1:11">
      <c r="A61" s="30"/>
      <c r="B61" s="27">
        <v>2023</v>
      </c>
      <c r="C61" s="75">
        <v>299.68711000000002</v>
      </c>
      <c r="D61" s="17">
        <v>299.68711000000002</v>
      </c>
      <c r="E61" s="80">
        <f t="shared" si="7"/>
        <v>0</v>
      </c>
      <c r="F61" s="23"/>
      <c r="G61" s="63"/>
      <c r="H61" s="16"/>
      <c r="I61" s="19"/>
    </row>
    <row r="62" spans="1:11" ht="15.75" thickBot="1">
      <c r="A62" s="30"/>
      <c r="B62" s="27">
        <v>2024</v>
      </c>
      <c r="C62" s="75">
        <v>299.68711000000002</v>
      </c>
      <c r="D62" s="17">
        <v>299.68711000000002</v>
      </c>
      <c r="E62" s="80">
        <f t="shared" si="7"/>
        <v>0</v>
      </c>
      <c r="F62" s="23"/>
      <c r="G62" s="64"/>
      <c r="H62" s="21"/>
      <c r="I62" s="22"/>
    </row>
    <row r="63" spans="1:11" ht="15.75" thickBot="1">
      <c r="A63" s="52"/>
      <c r="B63" s="49" t="s">
        <v>15</v>
      </c>
      <c r="C63" s="77">
        <f>C64+C65+C66+C67+C68+C69</f>
        <v>39342.974439999998</v>
      </c>
      <c r="D63" s="14">
        <f>D56+D49</f>
        <v>152505.34719</v>
      </c>
      <c r="E63" s="85">
        <f>D63-C63</f>
        <v>113162.37275000001</v>
      </c>
      <c r="F63" s="45"/>
      <c r="G63" s="66"/>
      <c r="H63" s="46"/>
      <c r="I63" s="47"/>
    </row>
    <row r="64" spans="1:11">
      <c r="A64" s="53"/>
      <c r="B64" s="50">
        <v>2019</v>
      </c>
      <c r="C64" s="82">
        <f t="shared" ref="C64:C69" si="8">C57+C50</f>
        <v>6303.7129999999997</v>
      </c>
      <c r="D64" s="44">
        <f t="shared" ref="D64:E64" si="9">D57+D50</f>
        <v>45697.049979999996</v>
      </c>
      <c r="E64" s="86">
        <f t="shared" si="9"/>
        <v>39393.336979999993</v>
      </c>
      <c r="F64" s="35"/>
      <c r="G64" s="62"/>
      <c r="H64" s="36"/>
      <c r="I64" s="37"/>
    </row>
    <row r="65" spans="1:11">
      <c r="A65" s="30"/>
      <c r="B65" s="27">
        <v>2020</v>
      </c>
      <c r="C65" s="83">
        <f t="shared" si="8"/>
        <v>6303.7129999999997</v>
      </c>
      <c r="D65" s="25">
        <f t="shared" ref="D65:E65" si="10">D58+D51</f>
        <v>42584.217940000002</v>
      </c>
      <c r="E65" s="87">
        <f t="shared" si="10"/>
        <v>36280.504939999999</v>
      </c>
      <c r="F65" s="23"/>
      <c r="G65" s="63"/>
      <c r="H65" s="16"/>
      <c r="I65" s="19"/>
    </row>
    <row r="66" spans="1:11">
      <c r="A66" s="30"/>
      <c r="B66" s="27">
        <v>2021</v>
      </c>
      <c r="C66" s="83">
        <f t="shared" si="8"/>
        <v>6683.8871099999997</v>
      </c>
      <c r="D66" s="25">
        <f t="shared" ref="D66:E66" si="11">D59+D52</f>
        <v>44172.417939999999</v>
      </c>
      <c r="E66" s="87">
        <f t="shared" si="11"/>
        <v>37488.530830000003</v>
      </c>
      <c r="F66" s="23"/>
      <c r="G66" s="63"/>
      <c r="H66" s="16"/>
      <c r="I66" s="19"/>
    </row>
    <row r="67" spans="1:11">
      <c r="A67" s="30"/>
      <c r="B67" s="27">
        <v>2022</v>
      </c>
      <c r="C67" s="83">
        <f t="shared" si="8"/>
        <v>6683.8871099999997</v>
      </c>
      <c r="D67" s="25">
        <f t="shared" ref="D67:E67" si="12">D60+D53</f>
        <v>6683.8871099999997</v>
      </c>
      <c r="E67" s="87">
        <f t="shared" si="12"/>
        <v>0</v>
      </c>
      <c r="F67" s="23"/>
      <c r="G67" s="63"/>
      <c r="H67" s="16"/>
      <c r="I67" s="19"/>
    </row>
    <row r="68" spans="1:11">
      <c r="A68" s="30"/>
      <c r="B68" s="27">
        <v>2023</v>
      </c>
      <c r="C68" s="83">
        <f t="shared" si="8"/>
        <v>6683.8871099999997</v>
      </c>
      <c r="D68" s="25">
        <f t="shared" ref="D68:E68" si="13">D61+D54</f>
        <v>6683.8871099999997</v>
      </c>
      <c r="E68" s="87">
        <f t="shared" si="13"/>
        <v>0</v>
      </c>
      <c r="F68" s="23"/>
      <c r="G68" s="63"/>
      <c r="H68" s="16"/>
      <c r="I68" s="19"/>
    </row>
    <row r="69" spans="1:11" ht="15.75" thickBot="1">
      <c r="A69" s="54"/>
      <c r="B69" s="51">
        <v>2024</v>
      </c>
      <c r="C69" s="84">
        <f t="shared" si="8"/>
        <v>6683.8871099999997</v>
      </c>
      <c r="D69" s="26">
        <f t="shared" ref="D69:E69" si="14">D62+D55</f>
        <v>6683.8871099999997</v>
      </c>
      <c r="E69" s="88">
        <f t="shared" si="14"/>
        <v>0</v>
      </c>
      <c r="F69" s="24"/>
      <c r="G69" s="64"/>
      <c r="H69" s="21"/>
      <c r="I69" s="22"/>
    </row>
    <row r="70" spans="1:11" ht="14.25" customHeight="1" thickBot="1">
      <c r="A70" s="196" t="s">
        <v>39</v>
      </c>
      <c r="B70" s="197"/>
      <c r="C70" s="197"/>
      <c r="D70" s="197"/>
      <c r="E70" s="197"/>
      <c r="F70" s="197"/>
      <c r="G70" s="197"/>
      <c r="H70" s="197"/>
      <c r="I70" s="199"/>
    </row>
    <row r="71" spans="1:11" s="116" customFormat="1" ht="26.25" customHeight="1" thickBot="1">
      <c r="A71" s="182" t="s">
        <v>44</v>
      </c>
      <c r="B71" s="183"/>
      <c r="C71" s="183"/>
      <c r="D71" s="183"/>
      <c r="E71" s="183"/>
      <c r="F71" s="183"/>
      <c r="G71" s="183"/>
      <c r="H71" s="183"/>
      <c r="I71" s="184"/>
    </row>
    <row r="72" spans="1:11" ht="40.5" customHeight="1">
      <c r="A72" s="53" t="s">
        <v>10</v>
      </c>
      <c r="B72" s="100" t="s">
        <v>31</v>
      </c>
      <c r="C72" s="101">
        <f>C73+C74+C75+C76+C77+C78</f>
        <v>62685.054159999985</v>
      </c>
      <c r="D72" s="102">
        <f>D73+D74+D75+D76+D77+D78</f>
        <v>76883.138019999999</v>
      </c>
      <c r="E72" s="103">
        <f>D72-C72</f>
        <v>14198.083860000013</v>
      </c>
      <c r="F72" s="178" t="s">
        <v>92</v>
      </c>
      <c r="G72" s="59" t="s">
        <v>95</v>
      </c>
      <c r="H72" s="160" t="s">
        <v>61</v>
      </c>
      <c r="I72" s="163" t="s">
        <v>107</v>
      </c>
      <c r="K72" t="s">
        <v>0</v>
      </c>
    </row>
    <row r="73" spans="1:11" ht="38.25">
      <c r="A73" s="30"/>
      <c r="B73" s="58">
        <v>2019</v>
      </c>
      <c r="C73" s="75">
        <v>17664.5373</v>
      </c>
      <c r="D73" s="17">
        <v>17735.132000000001</v>
      </c>
      <c r="E73" s="80">
        <f t="shared" ref="E73:E78" si="15">D73-C73</f>
        <v>70.594700000001467</v>
      </c>
      <c r="F73" s="115" t="s">
        <v>93</v>
      </c>
      <c r="G73" s="60" t="s">
        <v>96</v>
      </c>
      <c r="H73" s="56" t="s">
        <v>96</v>
      </c>
      <c r="I73" s="224" t="s">
        <v>108</v>
      </c>
    </row>
    <row r="74" spans="1:11" ht="48" customHeight="1">
      <c r="A74" s="30"/>
      <c r="B74" s="58">
        <v>2020</v>
      </c>
      <c r="C74" s="75">
        <v>15210.125899999999</v>
      </c>
      <c r="D74" s="17">
        <v>18395.106400000001</v>
      </c>
      <c r="E74" s="80">
        <f t="shared" si="15"/>
        <v>3184.9805000000015</v>
      </c>
      <c r="F74" s="55" t="s">
        <v>94</v>
      </c>
      <c r="G74" s="149" t="s">
        <v>97</v>
      </c>
      <c r="H74" s="150" t="s">
        <v>97</v>
      </c>
      <c r="I74" s="223"/>
    </row>
    <row r="75" spans="1:11">
      <c r="A75" s="30"/>
      <c r="B75" s="58">
        <v>2021</v>
      </c>
      <c r="C75" s="75">
        <v>7452.5977400000002</v>
      </c>
      <c r="D75" s="17">
        <v>18395.106400000001</v>
      </c>
      <c r="E75" s="80">
        <f t="shared" si="15"/>
        <v>10942.50866</v>
      </c>
      <c r="F75" s="23"/>
      <c r="G75" s="63"/>
      <c r="H75" s="16"/>
      <c r="I75" s="161"/>
    </row>
    <row r="76" spans="1:11">
      <c r="A76" s="31"/>
      <c r="B76" s="58">
        <v>2022</v>
      </c>
      <c r="C76" s="75">
        <v>7452.5977400000002</v>
      </c>
      <c r="D76" s="17">
        <v>7452.5977400000002</v>
      </c>
      <c r="E76" s="80">
        <f t="shared" si="15"/>
        <v>0</v>
      </c>
      <c r="F76" s="23"/>
      <c r="G76" s="63"/>
      <c r="H76" s="16"/>
      <c r="I76" s="161"/>
    </row>
    <row r="77" spans="1:11">
      <c r="A77" s="31"/>
      <c r="B77" s="58">
        <v>2023</v>
      </c>
      <c r="C77" s="75">
        <v>7452.5977400000002</v>
      </c>
      <c r="D77" s="17">
        <v>7452.5977400000002</v>
      </c>
      <c r="E77" s="80">
        <f t="shared" si="15"/>
        <v>0</v>
      </c>
      <c r="F77" s="23"/>
      <c r="G77" s="63"/>
      <c r="H77" s="16"/>
      <c r="I77" s="161"/>
    </row>
    <row r="78" spans="1:11" ht="15.75" thickBot="1">
      <c r="A78" s="129"/>
      <c r="B78" s="118">
        <v>2024</v>
      </c>
      <c r="C78" s="119">
        <v>7452.5977400000002</v>
      </c>
      <c r="D78" s="120">
        <v>7452.5977400000002</v>
      </c>
      <c r="E78" s="121">
        <f t="shared" si="15"/>
        <v>0</v>
      </c>
      <c r="F78" s="130"/>
      <c r="G78" s="159"/>
      <c r="H78" s="21"/>
      <c r="I78" s="162"/>
    </row>
    <row r="79" spans="1:11" ht="25.5" customHeight="1" thickBot="1">
      <c r="A79" s="188" t="s">
        <v>45</v>
      </c>
      <c r="B79" s="189"/>
      <c r="C79" s="189"/>
      <c r="D79" s="189"/>
      <c r="E79" s="189"/>
      <c r="F79" s="189"/>
      <c r="G79" s="189"/>
      <c r="H79" s="189"/>
      <c r="I79" s="190"/>
    </row>
    <row r="80" spans="1:11" ht="111.75" customHeight="1">
      <c r="A80" s="53" t="s">
        <v>13</v>
      </c>
      <c r="B80" s="100" t="s">
        <v>32</v>
      </c>
      <c r="C80" s="101">
        <f>C81+C82+C83+C84+C85+C86</f>
        <v>8458.910679999999</v>
      </c>
      <c r="D80" s="102">
        <f t="shared" ref="D80:E80" si="16">D81+D82+D83+D84+D85+D86</f>
        <v>8475.4377800000002</v>
      </c>
      <c r="E80" s="103">
        <f t="shared" si="16"/>
        <v>16.527100000000019</v>
      </c>
      <c r="F80" s="131" t="s">
        <v>98</v>
      </c>
      <c r="G80" s="151" t="s">
        <v>66</v>
      </c>
      <c r="H80" s="65" t="s">
        <v>99</v>
      </c>
      <c r="I80" s="104" t="s">
        <v>111</v>
      </c>
    </row>
    <row r="81" spans="1:9">
      <c r="A81" s="30"/>
      <c r="B81" s="58">
        <v>2019</v>
      </c>
      <c r="C81" s="75">
        <v>1456.50118</v>
      </c>
      <c r="D81" s="17">
        <v>1317.009</v>
      </c>
      <c r="E81" s="80">
        <f>D81-C81</f>
        <v>-139.49217999999996</v>
      </c>
      <c r="F81" s="178" t="s">
        <v>0</v>
      </c>
      <c r="G81" s="59" t="s">
        <v>0</v>
      </c>
      <c r="H81" s="56" t="s">
        <v>0</v>
      </c>
      <c r="I81" s="106" t="s">
        <v>0</v>
      </c>
    </row>
    <row r="82" spans="1:9">
      <c r="A82" s="30"/>
      <c r="B82" s="58">
        <v>2020</v>
      </c>
      <c r="C82" s="75">
        <v>1400.4819</v>
      </c>
      <c r="D82" s="17">
        <v>1456.50118</v>
      </c>
      <c r="E82" s="80">
        <f t="shared" ref="E82:E86" si="17">D82-C82</f>
        <v>56.019279999999981</v>
      </c>
      <c r="F82" s="23"/>
      <c r="G82" s="97"/>
      <c r="H82" s="16"/>
      <c r="I82" s="19"/>
    </row>
    <row r="83" spans="1:9">
      <c r="A83" s="30"/>
      <c r="B83" s="58">
        <v>2021</v>
      </c>
      <c r="C83" s="75">
        <v>1400.4819</v>
      </c>
      <c r="D83" s="17">
        <v>1500.4819</v>
      </c>
      <c r="E83" s="80">
        <f t="shared" si="17"/>
        <v>100</v>
      </c>
      <c r="F83" s="23"/>
      <c r="G83" s="97"/>
      <c r="H83" s="16"/>
      <c r="I83" s="19"/>
    </row>
    <row r="84" spans="1:9">
      <c r="A84" s="30"/>
      <c r="B84" s="58">
        <v>2022</v>
      </c>
      <c r="C84" s="75">
        <v>1400.4819</v>
      </c>
      <c r="D84" s="17">
        <v>1400.4819</v>
      </c>
      <c r="E84" s="80">
        <f t="shared" si="17"/>
        <v>0</v>
      </c>
      <c r="F84" s="23"/>
      <c r="G84" s="97"/>
      <c r="H84" s="16"/>
      <c r="I84" s="19"/>
    </row>
    <row r="85" spans="1:9">
      <c r="A85" s="30"/>
      <c r="B85" s="58">
        <v>2023</v>
      </c>
      <c r="C85" s="75">
        <v>1400.4819</v>
      </c>
      <c r="D85" s="17">
        <v>1400.4819</v>
      </c>
      <c r="E85" s="80">
        <f t="shared" si="17"/>
        <v>0</v>
      </c>
      <c r="F85" s="23"/>
      <c r="G85" s="97"/>
      <c r="H85" s="16"/>
      <c r="I85" s="19"/>
    </row>
    <row r="86" spans="1:9" ht="15.75" thickBot="1">
      <c r="A86" s="30"/>
      <c r="B86" s="58">
        <v>2024</v>
      </c>
      <c r="C86" s="75">
        <v>1400.4819</v>
      </c>
      <c r="D86" s="17">
        <v>1400.4819</v>
      </c>
      <c r="E86" s="80">
        <f t="shared" si="17"/>
        <v>0</v>
      </c>
      <c r="F86" s="23"/>
      <c r="G86" s="97"/>
      <c r="H86" s="16"/>
      <c r="I86" s="19"/>
    </row>
    <row r="87" spans="1:9" ht="15.75" thickBot="1">
      <c r="A87" s="52"/>
      <c r="B87" s="49" t="s">
        <v>19</v>
      </c>
      <c r="C87" s="77">
        <f t="shared" ref="C87:C93" si="18">C80+C72</f>
        <v>71143.964839999986</v>
      </c>
      <c r="D87" s="14">
        <f t="shared" ref="D87:E87" si="19">D80+D72</f>
        <v>85358.575799999991</v>
      </c>
      <c r="E87" s="85">
        <f t="shared" si="19"/>
        <v>14214.610960000013</v>
      </c>
      <c r="F87" s="45"/>
      <c r="G87" s="66"/>
      <c r="H87" s="46"/>
      <c r="I87" s="47"/>
    </row>
    <row r="88" spans="1:9">
      <c r="A88" s="53"/>
      <c r="B88" s="96">
        <v>2019</v>
      </c>
      <c r="C88" s="78">
        <f t="shared" si="18"/>
        <v>19121.038479999999</v>
      </c>
      <c r="D88" s="34">
        <f t="shared" ref="D88:E88" si="20">D81+D73</f>
        <v>19052.141000000003</v>
      </c>
      <c r="E88" s="89">
        <f t="shared" si="20"/>
        <v>-68.897479999998495</v>
      </c>
      <c r="F88" s="35"/>
      <c r="G88" s="98"/>
      <c r="H88" s="36"/>
      <c r="I88" s="37"/>
    </row>
    <row r="89" spans="1:9">
      <c r="A89" s="30"/>
      <c r="B89" s="58">
        <v>2020</v>
      </c>
      <c r="C89" s="75">
        <f t="shared" si="18"/>
        <v>16610.607799999998</v>
      </c>
      <c r="D89" s="17">
        <f t="shared" ref="D89:E89" si="21">D82+D74</f>
        <v>19851.60758</v>
      </c>
      <c r="E89" s="80">
        <f t="shared" si="21"/>
        <v>3240.9997800000015</v>
      </c>
      <c r="F89" s="23"/>
      <c r="G89" s="97"/>
      <c r="H89" s="16"/>
      <c r="I89" s="19"/>
    </row>
    <row r="90" spans="1:9">
      <c r="A90" s="30"/>
      <c r="B90" s="58">
        <v>2021</v>
      </c>
      <c r="C90" s="75">
        <f t="shared" si="18"/>
        <v>8853.0796399999999</v>
      </c>
      <c r="D90" s="17">
        <f t="shared" ref="D90:E90" si="22">D83+D75</f>
        <v>19895.588299999999</v>
      </c>
      <c r="E90" s="80">
        <f t="shared" si="22"/>
        <v>11042.50866</v>
      </c>
      <c r="F90" s="23"/>
      <c r="G90" s="97"/>
      <c r="H90" s="16"/>
      <c r="I90" s="19"/>
    </row>
    <row r="91" spans="1:9">
      <c r="A91" s="30"/>
      <c r="B91" s="58">
        <v>2022</v>
      </c>
      <c r="C91" s="75">
        <f t="shared" si="18"/>
        <v>8853.0796399999999</v>
      </c>
      <c r="D91" s="17">
        <f t="shared" ref="D91:E91" si="23">D84+D76</f>
        <v>8853.0796399999999</v>
      </c>
      <c r="E91" s="80">
        <f t="shared" si="23"/>
        <v>0</v>
      </c>
      <c r="F91" s="23"/>
      <c r="G91" s="97"/>
      <c r="H91" s="16"/>
      <c r="I91" s="19"/>
    </row>
    <row r="92" spans="1:9">
      <c r="A92" s="30"/>
      <c r="B92" s="58">
        <v>2023</v>
      </c>
      <c r="C92" s="75">
        <f t="shared" si="18"/>
        <v>8853.0796399999999</v>
      </c>
      <c r="D92" s="17">
        <f t="shared" ref="D92:E92" si="24">D85+D77</f>
        <v>8853.0796399999999</v>
      </c>
      <c r="E92" s="80">
        <f t="shared" si="24"/>
        <v>0</v>
      </c>
      <c r="F92" s="23"/>
      <c r="G92" s="97"/>
      <c r="H92" s="16"/>
      <c r="I92" s="19"/>
    </row>
    <row r="93" spans="1:9" ht="15.75" thickBot="1">
      <c r="A93" s="30"/>
      <c r="B93" s="58">
        <v>2024</v>
      </c>
      <c r="C93" s="75">
        <f t="shared" si="18"/>
        <v>8853.0796399999999</v>
      </c>
      <c r="D93" s="17">
        <f t="shared" ref="D93:E93" si="25">D86+D78</f>
        <v>8853.0796399999999</v>
      </c>
      <c r="E93" s="80">
        <f t="shared" si="25"/>
        <v>0</v>
      </c>
      <c r="F93" s="23"/>
      <c r="G93" s="97"/>
      <c r="H93" s="16"/>
      <c r="I93" s="19"/>
    </row>
    <row r="94" spans="1:9" ht="15.75" thickBot="1">
      <c r="A94" s="38"/>
      <c r="B94" s="39" t="s">
        <v>17</v>
      </c>
      <c r="C94" s="91">
        <f>C87+C63+C40</f>
        <v>1841837.5049400004</v>
      </c>
      <c r="D94" s="40">
        <f>D87+D63+D40</f>
        <v>2443607.3955999999</v>
      </c>
      <c r="E94" s="93">
        <f>D94-C94</f>
        <v>601769.89065999957</v>
      </c>
      <c r="F94" s="41"/>
      <c r="G94" s="61"/>
      <c r="H94" s="42"/>
      <c r="I94" s="43"/>
    </row>
    <row r="95" spans="1:9">
      <c r="A95" s="69"/>
      <c r="B95" s="70">
        <v>2019</v>
      </c>
      <c r="C95" s="92">
        <f>C88+C64+C41</f>
        <v>672194.50843000005</v>
      </c>
      <c r="D95" s="71">
        <f>D88+D64+D41</f>
        <v>709591.87128999992</v>
      </c>
      <c r="E95" s="94">
        <f>D95-C95</f>
        <v>37397.362859999877</v>
      </c>
      <c r="F95" s="72"/>
      <c r="G95" s="73"/>
      <c r="H95" s="74"/>
      <c r="I95" s="18"/>
    </row>
    <row r="96" spans="1:9">
      <c r="A96" s="32"/>
      <c r="B96" s="28">
        <v>2020</v>
      </c>
      <c r="C96" s="75">
        <f>C74+C65+C42</f>
        <v>668283.59585000004</v>
      </c>
      <c r="D96" s="17">
        <f>D89+D65+D42</f>
        <v>678707.07725999993</v>
      </c>
      <c r="E96" s="89">
        <f t="shared" ref="E96:E100" si="26">D96-C96</f>
        <v>10423.481409999891</v>
      </c>
      <c r="F96" s="23"/>
      <c r="G96" s="63"/>
      <c r="H96" s="16"/>
      <c r="I96" s="19"/>
    </row>
    <row r="97" spans="1:9">
      <c r="A97" s="32"/>
      <c r="B97" s="28">
        <v>2021</v>
      </c>
      <c r="C97" s="75">
        <f>C75+C66+C43</f>
        <v>123589.24778999999</v>
      </c>
      <c r="D97" s="17">
        <f>D90+D66+D43</f>
        <v>680339.25797999999</v>
      </c>
      <c r="E97" s="89">
        <f t="shared" si="26"/>
        <v>556750.01019000006</v>
      </c>
      <c r="F97" s="23"/>
      <c r="G97" s="63"/>
      <c r="H97" s="16"/>
      <c r="I97" s="19"/>
    </row>
    <row r="98" spans="1:9">
      <c r="A98" s="32"/>
      <c r="B98" s="28">
        <v>2022</v>
      </c>
      <c r="C98" s="75">
        <f>C76+C67+C44</f>
        <v>123589.24778999999</v>
      </c>
      <c r="D98" s="17">
        <f>D76+D67+D44</f>
        <v>123589.24778999999</v>
      </c>
      <c r="E98" s="89">
        <f t="shared" si="26"/>
        <v>0</v>
      </c>
      <c r="F98" s="23"/>
      <c r="G98" s="63"/>
      <c r="H98" s="16"/>
      <c r="I98" s="19"/>
    </row>
    <row r="99" spans="1:9">
      <c r="A99" s="32"/>
      <c r="B99" s="28">
        <v>2023</v>
      </c>
      <c r="C99" s="75">
        <f>C77+C68+C45</f>
        <v>123589.24778999999</v>
      </c>
      <c r="D99" s="17">
        <f>D77+D68+D45</f>
        <v>123589.24778999999</v>
      </c>
      <c r="E99" s="89">
        <f t="shared" si="26"/>
        <v>0</v>
      </c>
      <c r="F99" s="23"/>
      <c r="G99" s="63"/>
      <c r="H99" s="16"/>
      <c r="I99" s="19"/>
    </row>
    <row r="100" spans="1:9" ht="15.75" thickBot="1">
      <c r="A100" s="33"/>
      <c r="B100" s="29">
        <v>2024</v>
      </c>
      <c r="C100" s="79">
        <f>C78+C69+C46</f>
        <v>123589.24778999999</v>
      </c>
      <c r="D100" s="20">
        <f>D78+D69+D46</f>
        <v>123589.24778999999</v>
      </c>
      <c r="E100" s="95">
        <f t="shared" si="26"/>
        <v>0</v>
      </c>
      <c r="F100" s="24"/>
      <c r="G100" s="64"/>
      <c r="H100" s="21"/>
      <c r="I100" s="22"/>
    </row>
    <row r="101" spans="1:9" ht="15.75" thickBot="1">
      <c r="A101" s="13"/>
      <c r="B101" s="12"/>
      <c r="C101" s="12"/>
      <c r="D101" s="12"/>
      <c r="E101" s="12"/>
      <c r="F101" s="12"/>
      <c r="G101" s="12"/>
      <c r="H101" s="12"/>
      <c r="I101" s="12"/>
    </row>
    <row r="102" spans="1:9" ht="24">
      <c r="A102" s="13"/>
      <c r="B102" s="111" t="s">
        <v>33</v>
      </c>
      <c r="C102" s="152">
        <f>C103+C104</f>
        <v>6749063.6708800001</v>
      </c>
      <c r="D102" s="152">
        <f t="shared" ref="D102:E102" si="27">D103+D104</f>
        <v>0</v>
      </c>
      <c r="E102" s="153">
        <f t="shared" si="27"/>
        <v>-6749063.6708800001</v>
      </c>
      <c r="F102" s="12"/>
      <c r="G102" s="12"/>
      <c r="H102" s="12"/>
      <c r="I102" s="12"/>
    </row>
    <row r="103" spans="1:9">
      <c r="A103" s="13"/>
      <c r="B103" s="112" t="s">
        <v>34</v>
      </c>
      <c r="C103" s="154">
        <v>6491003.8454600004</v>
      </c>
      <c r="D103" s="154">
        <v>0</v>
      </c>
      <c r="E103" s="155">
        <f>D103-C103</f>
        <v>-6491003.8454600004</v>
      </c>
      <c r="F103" s="12"/>
      <c r="G103" s="12"/>
      <c r="H103" s="12"/>
      <c r="I103" s="12"/>
    </row>
    <row r="104" spans="1:9">
      <c r="A104" s="13"/>
      <c r="B104" s="112" t="s">
        <v>35</v>
      </c>
      <c r="C104" s="154">
        <v>258059.82542000001</v>
      </c>
      <c r="D104" s="154">
        <v>0</v>
      </c>
      <c r="E104" s="155">
        <f>D104-C104</f>
        <v>-258059.82542000001</v>
      </c>
      <c r="F104" s="12"/>
      <c r="G104" s="12"/>
      <c r="H104" s="12"/>
      <c r="I104" s="12"/>
    </row>
    <row r="105" spans="1:9" ht="15.75" thickBot="1">
      <c r="A105" s="13"/>
      <c r="B105" s="113"/>
      <c r="C105" s="156"/>
      <c r="D105" s="156"/>
      <c r="E105" s="157"/>
      <c r="F105" s="12"/>
      <c r="G105" s="12"/>
      <c r="H105" s="12"/>
      <c r="I105" s="12"/>
    </row>
    <row r="106" spans="1:9" ht="15.75" thickBot="1">
      <c r="A106" s="13"/>
      <c r="B106" s="114" t="s">
        <v>36</v>
      </c>
      <c r="C106" s="40">
        <f>C102+C94</f>
        <v>8590901.1758200005</v>
      </c>
      <c r="D106" s="40">
        <f>D102+D94</f>
        <v>2443607.3955999999</v>
      </c>
      <c r="E106" s="158">
        <f>D106-C106</f>
        <v>-6147293.7802200001</v>
      </c>
      <c r="F106" s="181" t="s">
        <v>100</v>
      </c>
      <c r="G106" s="12"/>
      <c r="H106" s="12"/>
      <c r="I106" s="12"/>
    </row>
    <row r="107" spans="1:9">
      <c r="A107" s="13"/>
      <c r="B107" s="110"/>
      <c r="C107" s="12"/>
      <c r="D107" s="12"/>
      <c r="F107" s="12"/>
      <c r="G107" s="12"/>
      <c r="H107" s="12"/>
      <c r="I107" s="12"/>
    </row>
    <row r="108" spans="1:9">
      <c r="A108" s="13"/>
      <c r="B108" s="110"/>
      <c r="C108" s="12"/>
      <c r="D108" s="12"/>
      <c r="E108" s="12"/>
      <c r="F108" s="12"/>
      <c r="G108" s="12"/>
      <c r="H108" s="12"/>
      <c r="I108" s="12"/>
    </row>
    <row r="109" spans="1:9">
      <c r="A109" s="13"/>
      <c r="B109" s="110"/>
      <c r="C109" s="12"/>
      <c r="D109" s="12"/>
      <c r="E109" s="12"/>
      <c r="F109" s="12"/>
      <c r="G109" s="12"/>
      <c r="H109" s="12"/>
      <c r="I109" s="12"/>
    </row>
    <row r="110" spans="1:9">
      <c r="A110" s="13"/>
      <c r="B110" s="12"/>
      <c r="C110" s="12"/>
      <c r="D110" s="12"/>
      <c r="E110" s="12"/>
      <c r="F110" s="12"/>
      <c r="G110" s="12"/>
      <c r="H110" s="12"/>
      <c r="I110" s="12"/>
    </row>
    <row r="111" spans="1:9">
      <c r="A111" s="13"/>
      <c r="B111" s="12"/>
      <c r="C111" s="12"/>
      <c r="D111" s="12"/>
      <c r="E111" s="12"/>
      <c r="F111" s="12"/>
      <c r="G111" s="12"/>
      <c r="H111" s="12"/>
      <c r="I111" s="12"/>
    </row>
    <row r="112" spans="1:9">
      <c r="A112" s="13"/>
      <c r="B112" s="12"/>
      <c r="C112" s="12"/>
      <c r="D112" s="12"/>
      <c r="E112" s="12"/>
      <c r="F112" s="12"/>
      <c r="G112" s="12"/>
      <c r="H112" s="12"/>
      <c r="I112" s="12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</sheetData>
  <mergeCells count="21">
    <mergeCell ref="A79:I79"/>
    <mergeCell ref="A8:I8"/>
    <mergeCell ref="H1:I1"/>
    <mergeCell ref="A47:I47"/>
    <mergeCell ref="A70:I70"/>
    <mergeCell ref="A2:I2"/>
    <mergeCell ref="A4:A6"/>
    <mergeCell ref="B4:B6"/>
    <mergeCell ref="C4:E4"/>
    <mergeCell ref="F4:F6"/>
    <mergeCell ref="G4:I4"/>
    <mergeCell ref="D5:D6"/>
    <mergeCell ref="E5:E6"/>
    <mergeCell ref="H5:H6"/>
    <mergeCell ref="I18:I19"/>
    <mergeCell ref="I73:I74"/>
    <mergeCell ref="A9:I9"/>
    <mergeCell ref="A17:I17"/>
    <mergeCell ref="A32:I32"/>
    <mergeCell ref="A48:I48"/>
    <mergeCell ref="A71:I71"/>
  </mergeCells>
  <pageMargins left="0" right="0" top="0.39370078740157483" bottom="0" header="0" footer="0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2019-02-15T01:41:50Z</dcterms:modified>
</cp:coreProperties>
</file>