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4" sheetId="4" r:id="rId1"/>
    <sheet name="Лист1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F193" i="4" l="1"/>
  <c r="F192" i="4"/>
  <c r="F191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66" i="4"/>
  <c r="F165" i="4"/>
  <c r="F164" i="4"/>
  <c r="F163" i="4"/>
  <c r="F162" i="4"/>
  <c r="F161" i="4"/>
  <c r="F157" i="4"/>
  <c r="F158" i="4" s="1"/>
  <c r="F146" i="4"/>
  <c r="F147" i="4"/>
  <c r="F148" i="4"/>
  <c r="F149" i="4"/>
  <c r="F150" i="4"/>
  <c r="F145" i="4"/>
  <c r="F139" i="4"/>
  <c r="F141" i="4" s="1"/>
  <c r="F136" i="4"/>
  <c r="F135" i="4"/>
  <c r="F134" i="4"/>
  <c r="F133" i="4"/>
  <c r="F132" i="4"/>
  <c r="F131" i="4"/>
  <c r="F130" i="4" l="1"/>
  <c r="F129" i="4"/>
  <c r="F128" i="4"/>
  <c r="F127" i="4"/>
  <c r="F137" i="4" s="1"/>
  <c r="F142" i="4" s="1"/>
  <c r="F126" i="4"/>
  <c r="F125" i="4"/>
  <c r="F121" i="4"/>
  <c r="F117" i="4"/>
  <c r="F116" i="4"/>
  <c r="F115" i="4"/>
  <c r="F114" i="4"/>
  <c r="F113" i="4"/>
  <c r="F112" i="4"/>
  <c r="F107" i="4"/>
  <c r="F108" i="4"/>
  <c r="F109" i="4"/>
  <c r="F110" i="4"/>
  <c r="F111" i="4"/>
  <c r="F106" i="4"/>
  <c r="F95" i="4"/>
  <c r="F96" i="4"/>
  <c r="F97" i="4"/>
  <c r="F98" i="4"/>
  <c r="F99" i="4"/>
  <c r="F94" i="4"/>
  <c r="F118" i="4" l="1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49" i="4"/>
  <c r="F48" i="4"/>
  <c r="F47" i="4"/>
  <c r="F46" i="4"/>
  <c r="F45" i="4"/>
  <c r="F44" i="4"/>
  <c r="F33" i="4"/>
  <c r="F32" i="4"/>
  <c r="F31" i="4"/>
  <c r="F30" i="4"/>
  <c r="F29" i="4"/>
  <c r="F28" i="4"/>
  <c r="F22" i="4"/>
  <c r="F23" i="4"/>
  <c r="F24" i="4"/>
  <c r="F25" i="4"/>
  <c r="F26" i="4"/>
  <c r="F21" i="4"/>
  <c r="F10" i="4"/>
  <c r="F11" i="4"/>
  <c r="F12" i="4"/>
  <c r="F13" i="4"/>
  <c r="F14" i="4"/>
  <c r="F9" i="4"/>
  <c r="B6" i="4"/>
  <c r="C6" i="4" s="1"/>
  <c r="D6" i="4" s="1"/>
  <c r="E6" i="4" s="1"/>
  <c r="F6" i="4" s="1"/>
  <c r="G6" i="4" s="1"/>
  <c r="H6" i="4" s="1"/>
  <c r="I6" i="4" l="1"/>
  <c r="J6" i="4" s="1"/>
  <c r="K6" i="4" s="1"/>
  <c r="L6" i="4" s="1"/>
  <c r="F40" i="4"/>
  <c r="F41" i="4" s="1"/>
  <c r="F92" i="4"/>
  <c r="F122" i="4" s="1"/>
  <c r="F234" i="1"/>
  <c r="F233" i="1"/>
  <c r="F232" i="1"/>
  <c r="F231" i="1"/>
  <c r="F230" i="1"/>
  <c r="F229" i="1"/>
  <c r="F235" i="1" s="1"/>
  <c r="F236" i="1" s="1"/>
  <c r="F224" i="1"/>
  <c r="F223" i="1"/>
  <c r="F222" i="1"/>
  <c r="F221" i="1"/>
  <c r="F220" i="1"/>
  <c r="F219" i="1"/>
  <c r="F225" i="1" s="1"/>
  <c r="F215" i="1"/>
  <c r="F214" i="1"/>
  <c r="F213" i="1"/>
  <c r="F212" i="1"/>
  <c r="F211" i="1"/>
  <c r="F210" i="1"/>
  <c r="F203" i="1"/>
  <c r="F202" i="1"/>
  <c r="F201" i="1"/>
  <c r="F200" i="1"/>
  <c r="F199" i="1"/>
  <c r="F198" i="1"/>
  <c r="F191" i="1"/>
  <c r="F190" i="1"/>
  <c r="F189" i="1"/>
  <c r="F188" i="1"/>
  <c r="F187" i="1"/>
  <c r="F186" i="1"/>
  <c r="F217" i="1" s="1"/>
  <c r="F177" i="1"/>
  <c r="F178" i="1"/>
  <c r="F179" i="1"/>
  <c r="F180" i="1"/>
  <c r="F181" i="1"/>
  <c r="F176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74" i="1" s="1"/>
  <c r="F145" i="1"/>
  <c r="F144" i="1"/>
  <c r="F143" i="1"/>
  <c r="F142" i="1"/>
  <c r="F141" i="1"/>
  <c r="F140" i="1"/>
  <c r="F226" i="1" l="1"/>
  <c r="F182" i="1"/>
  <c r="F154" i="1"/>
  <c r="F132" i="1"/>
  <c r="F131" i="1"/>
  <c r="F130" i="1"/>
  <c r="F129" i="1"/>
  <c r="F128" i="1"/>
  <c r="F127" i="1"/>
  <c r="F116" i="1"/>
  <c r="F115" i="1"/>
  <c r="F114" i="1"/>
  <c r="F113" i="1"/>
  <c r="F112" i="1"/>
  <c r="F111" i="1"/>
  <c r="F102" i="1"/>
  <c r="F101" i="1"/>
  <c r="F100" i="1"/>
  <c r="F99" i="1"/>
  <c r="F98" i="1"/>
  <c r="F97" i="1"/>
  <c r="F86" i="1"/>
  <c r="F82" i="1"/>
  <c r="F83" i="1"/>
  <c r="F84" i="1"/>
  <c r="F85" i="1"/>
  <c r="F81" i="1"/>
  <c r="F74" i="1"/>
  <c r="F73" i="1"/>
  <c r="F72" i="1"/>
  <c r="F71" i="1"/>
  <c r="F70" i="1"/>
  <c r="F69" i="1"/>
  <c r="F52" i="1"/>
  <c r="F53" i="1"/>
  <c r="F54" i="1"/>
  <c r="F55" i="1"/>
  <c r="F56" i="1"/>
  <c r="F51" i="1"/>
  <c r="F40" i="1"/>
  <c r="F41" i="1"/>
  <c r="F42" i="1"/>
  <c r="F43" i="1"/>
  <c r="F44" i="1"/>
  <c r="F39" i="1"/>
  <c r="F26" i="1"/>
  <c r="F25" i="1"/>
  <c r="F24" i="1"/>
  <c r="F23" i="1"/>
  <c r="F22" i="1"/>
  <c r="F21" i="1"/>
  <c r="F10" i="1"/>
  <c r="F11" i="1"/>
  <c r="F12" i="1"/>
  <c r="F13" i="1"/>
  <c r="F14" i="1"/>
  <c r="F9" i="1"/>
  <c r="F109" i="1" l="1"/>
  <c r="F95" i="1"/>
  <c r="F124" i="1" s="1"/>
  <c r="F123" i="1"/>
  <c r="F139" i="1"/>
  <c r="F183" i="1" s="1"/>
  <c r="F237" i="1" s="1"/>
  <c r="B6" i="1"/>
  <c r="C6" i="1" s="1"/>
  <c r="D6" i="1" s="1"/>
  <c r="E6" i="1" s="1"/>
  <c r="F6" i="1" s="1"/>
  <c r="G6" i="1" s="1"/>
  <c r="H6" i="1" s="1"/>
  <c r="I6" i="1" s="1"/>
  <c r="J6" i="1" s="1"/>
  <c r="K6" i="1" s="1"/>
  <c r="L6" i="1" s="1"/>
  <c r="M6" i="1" s="1"/>
</calcChain>
</file>

<file path=xl/sharedStrings.xml><?xml version="1.0" encoding="utf-8"?>
<sst xmlns="http://schemas.openxmlformats.org/spreadsheetml/2006/main" count="561" uniqueCount="267">
  <si>
    <t>№ мероприятия</t>
  </si>
  <si>
    <t>Наименование мероприятий</t>
  </si>
  <si>
    <t>Срок реализации, в том числе по годам</t>
  </si>
  <si>
    <t>Объем финансирования (тыс. рублей)</t>
  </si>
  <si>
    <t>Единица измерения</t>
  </si>
  <si>
    <t>Года реализации программы</t>
  </si>
  <si>
    <t>Проект (124-нд)</t>
  </si>
  <si>
    <t>Проект</t>
  </si>
  <si>
    <t>Действующая редакция (Постановление от 20.07.2018 № 1561)</t>
  </si>
  <si>
    <t xml:space="preserve">Наименование целевых показателей </t>
  </si>
  <si>
    <r>
      <t xml:space="preserve">Отклонение  </t>
    </r>
    <r>
      <rPr>
        <sz val="8"/>
        <color rgb="FF000000"/>
        <rFont val="Times New Roman"/>
        <family val="1"/>
        <charset val="204"/>
      </rPr>
      <t>(гр.5-гр.4)</t>
    </r>
  </si>
  <si>
    <t>Примечание</t>
  </si>
  <si>
    <t>Подпрограмма 1 «Сохранение и развитие культуры  в Петропавловск-Камчатском городском округе»</t>
  </si>
  <si>
    <t>Итого по задаче 1 подпрограммы 1:</t>
  </si>
  <si>
    <t xml:space="preserve">Задача 1 подпрограммы 1: создание условий для развития духовного потенциала, самодеятельного творчества населения Петропавловск-Камчатского городского округа, в том числе системы художественно-эстетического образования детей и библиотечного обслуживания в Петропавловск-Камчатском городском округе </t>
  </si>
  <si>
    <t>1.1</t>
  </si>
  <si>
    <t>Количество человек, учащихся КДУ, ДО, МБУК «ЦГБ» принявших участие в международных, российских, региональных мероприятиях (смотрах, конкурсах, конференциях, фестивалях, выставках, соревнованиях и т.п.)</t>
  </si>
  <si>
    <t>чел.</t>
  </si>
  <si>
    <t>Количество самодеятельных коллективов КДУ, коллективов учащихся ДО, коллективов МБУК «ЦГБ» принявших участие в международных, российских, региональных мероприятиях (смотрах, конкурсах, конференциях, фестивалях, выставках, соревнованиях и т.п.)</t>
  </si>
  <si>
    <t>ед.</t>
  </si>
  <si>
    <t>-</t>
  </si>
  <si>
    <t>2019</t>
  </si>
  <si>
    <t>2020</t>
  </si>
  <si>
    <t>2021</t>
  </si>
  <si>
    <t>2022</t>
  </si>
  <si>
    <t>2023</t>
  </si>
  <si>
    <t>2024</t>
  </si>
  <si>
    <t>Объем финансирования и значения целевых показателей 2018 года</t>
  </si>
  <si>
    <t>1 049,2 тыс.рублей, 30 чел.</t>
  </si>
  <si>
    <t>Сохранение (увеличение) учреждений дополнительного образования в сфере культуры</t>
  </si>
  <si>
    <t>Объем книговыдачи в муниципальных библиотеках</t>
  </si>
  <si>
    <t>Сохранение (увеличение) действующих творческих коллективов и вовлечение в них новых участников</t>
  </si>
  <si>
    <t>тысяч экз.</t>
  </si>
  <si>
    <t>В проекте базовое значение показателя составляет 800 тыс. экз. в нарушение п. 3.35 Постановления от 27.06.2013 № 1840</t>
  </si>
  <si>
    <t>740 тыс.экз.</t>
  </si>
  <si>
    <t>1 ед.</t>
  </si>
  <si>
    <t>380 026,0 тыс.рублей, 7 ед.</t>
  </si>
  <si>
    <t>78 ед.</t>
  </si>
  <si>
    <t>Количество КДУ, ДО, МБУК «ЦГБ» в которых приобретено: сценическое, специализированное оборудование, мебель, аппаратура, оргтехника, расходные материалы, музыкальные инструменты</t>
  </si>
  <si>
    <t>Доля КДУ, ДО, МБУК «ЦГБ» в которых приобретено: сценическое, специализированное оборудование, мебель, аппаратура, оргтехника, расходные материалы, музыкальные инструменты</t>
  </si>
  <si>
    <t>%</t>
  </si>
  <si>
    <t>Количество учреждений, которые изготовили, приобрели: реквизиты, костюмы, декорации)</t>
  </si>
  <si>
    <t>Доля учреждений, которые изготовили, приобрели: реквизиты, костюмы, декорации)</t>
  </si>
  <si>
    <t>18,18 %</t>
  </si>
  <si>
    <t>1.1.1</t>
  </si>
  <si>
    <t>Организация   участия самодеятельных  коллективов муниципальных учреждений культуры и учащихся муниципальных учреждений дополнительного образования детей Петропавловск-Камчатского городского округа, в региональных, российских, международных смотрах, конкурсах, фестивалях, выставках, соревнованиях</t>
  </si>
  <si>
    <t>Обеспечение деятельности  (оказания услуг) учреждений культуры и учреждений дополнительного образования  детей Петропавловск-Камчатского городского округа</t>
  </si>
  <si>
    <t>1.2.1</t>
  </si>
  <si>
    <t>1.3.1</t>
  </si>
  <si>
    <t>Оснащение муниципальных учреждений культуры и дополнительного образования детей Петропавловск-Камчатского городского округа сценическим и специализированным оборудованием, мебелью, аппаратурой, оргтехникой, расходными материалами, музыкальными инструментами</t>
  </si>
  <si>
    <t>249,5 тыс.рублей, 2 ед.</t>
  </si>
  <si>
    <t>1.3.2</t>
  </si>
  <si>
    <t>Обеспечение качества работы самодеятельных коллективов в муниципальных учреждениях культуры Петропавловск-Камчатского городского округа (пошив, приобретение, изготовление: реквизита, костюмов, декорации)</t>
  </si>
  <si>
    <t>290,0 тыс.рублей, 2 ед.</t>
  </si>
  <si>
    <t>1.3.3</t>
  </si>
  <si>
    <t>Разработка эскиза, изготовление и установка мемориальной доски по адресу ул. Пограничная, д.6 писателю Санееву Н.В.</t>
  </si>
  <si>
    <t>Запланировано новое подмероприятие</t>
  </si>
  <si>
    <t>Целевые показатели не запланированы</t>
  </si>
  <si>
    <t>1.4.1</t>
  </si>
  <si>
    <t>Проведение работ по укреплению материально-технической базы муниципальных учреждений культуры и дополнительного образования детей Петропавловск-Камчатского городского округа (ремонт внутренних помещений, фасадов, залов)</t>
  </si>
  <si>
    <t>Количество КДУ, ДО, МБУК «ЦГБ», в которых проведены ремонтные работы</t>
  </si>
  <si>
    <t>Доля КДУ, ДО, МБУК «ЦГБ», в которых проведены ремонтные работы</t>
  </si>
  <si>
    <t>Количество объектов культурного наследия, на которых проведены специализированные (очистные работы), ремонтно-реставрационные работы по сохранению объектов культурного наследия, памятников, мемориальных и памятных досок, мемориальных плит и иных памятных знаков</t>
  </si>
  <si>
    <t>Доля объектов культурного наследия федерального и регионального значения, требующих проведения специализированных (очистных работ), ремонтно-реставрационных работ по сохранению объектов культурного наследия, памятников, мемориальных и памятных досок, мемориальных плит и иных памятных знаков</t>
  </si>
  <si>
    <t>5 051,0 тыс.рублей, 5 ед.</t>
  </si>
  <si>
    <t>45,45 %</t>
  </si>
  <si>
    <t>1.4.2</t>
  </si>
  <si>
    <t>Организация проведения специализированных (очистных работ), ремонтно-реставрационных работ по сохранению объектов культурного наследия, памятников, мемориальных и памятных досок, мемориальных плит и иных памятных знаков</t>
  </si>
  <si>
    <t>3 740,3 тыс.рублей, 3 ед.</t>
  </si>
  <si>
    <t>64,2 %</t>
  </si>
  <si>
    <r>
      <t xml:space="preserve">Расчет показателя (согласно приказу УКСМП от 26.12.2018 № 487) осуществляется как отношение количества объектов культурного наследия, на которых проведены капитальные и(или) текущие ремонтон-реставрационные работы, к общему количеству объектов культурного наследия. Таким образом, базовое значение рассчитывается как 3/14 * 100 = 21,4%. Значение показателя за 2019 год 1/14 * 100 = 7,1 %. </t>
    </r>
    <r>
      <rPr>
        <i/>
        <sz val="8"/>
        <color rgb="FF000000"/>
        <rFont val="Times New Roman"/>
        <family val="1"/>
        <charset val="204"/>
      </rPr>
      <t>Разработчику проекта необходимо обосновать установленные значения по годам реализации в процентном отношении</t>
    </r>
  </si>
  <si>
    <t>1.5.1</t>
  </si>
  <si>
    <t>1.5.2</t>
  </si>
  <si>
    <t>Реконструкция здания МАУК «Городской дом культуры «СРВ»</t>
  </si>
  <si>
    <t>Реконструкция объекта культурного наследия (памятник истории и культуры) народов Российской Федерации регионального значения «Дом № 4 по улице Красинцев – «Дом купца Подпругина» по адресу: г. Петропавловск-Камчатский, ул. Красинцев, д. 4</t>
  </si>
  <si>
    <t>Задача 2 подпрограммы 1: организация городских культурно-массовых мероприятий</t>
  </si>
  <si>
    <t>2.1.1</t>
  </si>
  <si>
    <t>Проведение городских культурно-массовых мероприятий, участие в организации и проведении всероссийских и краевых мероприятий, в том  числе мероприятий по укреплению межнационального и межконфессионального согласия народов Российской Федерации, проживающих на территории Петропавловск-Камчатского городского округа</t>
  </si>
  <si>
    <t>Количество проведенных общегородских культурно-массовых мероприятий</t>
  </si>
  <si>
    <t>В том числе, количество мероприятий, проведенных совместно с общественными религиозными, профсоюзными организациями; государственными, военными и другими ведомствами</t>
  </si>
  <si>
    <t>21 678,9 тыс.рублей, 99 ед.</t>
  </si>
  <si>
    <t>Задача 3 подпрограммы 1: обеспечение противопожарной безопасности учреждений культуры и дополнительного образования детей Петропавловск-Камчатского городского округ</t>
  </si>
  <si>
    <t>38 ед.</t>
  </si>
  <si>
    <t>3.1.1</t>
  </si>
  <si>
    <t xml:space="preserve">Обеспечение учреждений культуры и дополнительного образования детей  средствами пожарной безопасности </t>
  </si>
  <si>
    <t>Доля КДУ, ДО, МБУК «ЦГБ», в которых приобретены средства пожарной безопасности</t>
  </si>
  <si>
    <t>Количество КДУ, ДО, МБУК «ЦГБ», в которых приобретены средства пожарной безопасности</t>
  </si>
  <si>
    <t xml:space="preserve">1 512,3 тыс.рублей, 3 ед. </t>
  </si>
  <si>
    <t>27,27 %</t>
  </si>
  <si>
    <t>Итого по задаче 2 подпрограммы 1:</t>
  </si>
  <si>
    <t>Итого по задаче 3 подпрограммы 1:</t>
  </si>
  <si>
    <t>Итго по подпрограмме 1:</t>
  </si>
  <si>
    <t>Подпрограмма 2 «Молодежь Петропавловск-Камчатского городского округа»</t>
  </si>
  <si>
    <t xml:space="preserve"> Задача 1  подпрограммы 2: формирование позитивных ценностей и информирование молодежи</t>
  </si>
  <si>
    <t>Развитие системы информирования молодежи, пропаганда позитивных ценностей через электронные средства (Интернет), средства массовой информации, применение различных форм социальной рекламы, направленной на популизацию позитивных ценностей среди молодежи</t>
  </si>
  <si>
    <t>Количество респондентов, информированных о реализации молодежных мероприятий посредством сети «Интернет»</t>
  </si>
  <si>
    <t xml:space="preserve">Количество информационных материалов, размещенных в СМИ и в открытом доступе для организации </t>
  </si>
  <si>
    <t>чел.(нарастающим итогом)</t>
  </si>
  <si>
    <t>100,0 тыс.рублей, 3 800 чел.</t>
  </si>
  <si>
    <t>4 ед.</t>
  </si>
  <si>
    <t>Финансирование мероприятия в 2022-2024 гг. не изменяется и составляет 100,0 тыс. рублей (ежегодно), что на 43,0 тыс. рублей меньше запланированного объема бюджетных ассигнований в 2019-2021 гг. (ежегодно). При этом целевые показатели имеют одинаковое значение по годам</t>
  </si>
  <si>
    <t>Итого по задаче 1 подпрограммы 2:</t>
  </si>
  <si>
    <t>Проведение гражданско-патриотических, волонтерских, профилактических  молодежных мероприятий и акций, реализация социально значимых проектов, акций и мероприятий по направлениям молодежной политики. Выявление и продвижение талантливой молодежи</t>
  </si>
  <si>
    <t>Количество реализованных мероприятий по направлениям молодежной политики в рамках выполнения задачи</t>
  </si>
  <si>
    <t>Доля мероприятий, проводимых с привлечением молодежных общественных и добровольческих организаций и объединений</t>
  </si>
  <si>
    <t>2 400,0 тыс.рублей, 44 ед.</t>
  </si>
  <si>
    <t>70 %</t>
  </si>
  <si>
    <t>Проведение мероприятий по ремонту помещений муниципального автономного учреждения «Молодежный центр» в здании по адресу: бульвар Рыбацкой Славы, 3 в соответствии с СанПиН и другими нормативными документами (в том числе разработка проектно-сметной документации)</t>
  </si>
  <si>
    <t>2.3.1</t>
  </si>
  <si>
    <t>Ремонт помещений МАУ «Молодежный центр»</t>
  </si>
  <si>
    <t>Выполнение работ</t>
  </si>
  <si>
    <t>40 148,9 тыс.рублей, 1 ед.</t>
  </si>
  <si>
    <t>Итого по задаче 2 подпрограммы 2:</t>
  </si>
  <si>
    <t>Задача 3 подпрограммы 2: содействие молодежи при выборе профессии и вступлении в трудовую жизнь, создание условий для трудоустройства несовершеннолетних</t>
  </si>
  <si>
    <t>Количество проведенных мероприятий по профориентации, содействию занятости и вовлечению молодежи в трудовую деятельность</t>
  </si>
  <si>
    <t>489,7 тыс.рублей, 14 ед.</t>
  </si>
  <si>
    <t>3.1.2</t>
  </si>
  <si>
    <t>Обеспечение временного трудоустройства несовершеннолетних в возрасте от 14 до 18 лет, организация работы на дополнительных рабочих местах</t>
  </si>
  <si>
    <t>Количество несовершеннолетних, трудоустроенных на дополнительных рабочих местах в трудовых отрядах «Молодой Петропавловск»</t>
  </si>
  <si>
    <t>в том числе, количество трудоустроенных несовершеннолетних, оказавшихся в трудной жизненной ситуации (из числа сирот, оставшихся без попечения родителей, «группы риска», спецкатегории)</t>
  </si>
  <si>
    <t>19 148,2 тыс.рублей, 741 чел.</t>
  </si>
  <si>
    <t>Задача 4 подпрограммы 2: обеспечение реализации подпрограммы 2 «Молодежь Петропавловск-Камчатского городского округа»</t>
  </si>
  <si>
    <t>4.1</t>
  </si>
  <si>
    <t>Обеспечение реализации муниципальных услуг и функций, в том числе по выполнению государственных полномочий Камчатского края (содержание муниципальных учреждений городского округа: МАУ "Молодежный центр")</t>
  </si>
  <si>
    <t>Уровень исполнения МАУ «Молодежный центр» мероприятий, направленных на решение задач 1 - 3 подпрограммы</t>
  </si>
  <si>
    <t>Доля мероприятий, направленных на решение задач 2 - 3 подпрограммы, освещение которых обеспечивает МАУ «Молодежный центр» в сети «Интернет»</t>
  </si>
  <si>
    <t>100 (ежегодно)</t>
  </si>
  <si>
    <t>Итого по задаче 3 подпрограммы 2:</t>
  </si>
  <si>
    <t>Итого по задаче 4 подпрограммы 2:</t>
  </si>
  <si>
    <t>Итого по подпрограмме 2:</t>
  </si>
  <si>
    <t>Подпрограмма 3 «Развитие физической культуры и спорта в Петропавловск-Камчатском городском округе»</t>
  </si>
  <si>
    <t>Задача 1 подпрограммы 3: популяризация здорового образа жизни и привлечение жителей к занятиям физической культурой и спортом</t>
  </si>
  <si>
    <t>Привлечение жителей к здоровому образу жизни, проведение массовых физкультурно-спортивных городских мероприятий, официальных соревнований совместно с федерациями по видам спорта, в соответствии с календарным планом, детско-юношеских муниципальных физкультурно-спортивных мероприятий и  этапов всероссийских и краевых соревнований</t>
  </si>
  <si>
    <t>Количество проведенных муниципальных соревнований, спортивно-массовых и физкультурных мероприятий</t>
  </si>
  <si>
    <t>Среднегодовое количество спортсменов, принимающих участие в соревнованиях городского округа</t>
  </si>
  <si>
    <t>8 260,8 тыс.рублей, 100%</t>
  </si>
  <si>
    <t>9 877,5 тыс.рублей, 147 ед.</t>
  </si>
  <si>
    <t>9 300 чел.</t>
  </si>
  <si>
    <t>1.1.2</t>
  </si>
  <si>
    <t xml:space="preserve">Присвоение спортивных разрядов, квалификационных категорий спортивных судей    </t>
  </si>
  <si>
    <t>Количество спортсменов-участников официальных городских соревнований, получивших массовые спортивные разряды</t>
  </si>
  <si>
    <t>Количество присвоенных судейских категорий</t>
  </si>
  <si>
    <t>200,0 тыс.рублей, 737 чел.</t>
  </si>
  <si>
    <t>201 ед.</t>
  </si>
  <si>
    <t>Приведение муниципальных учреждений в соответствие с современными требованиями, в том числе проведение ремонтных работ в соответствии с СанПиН и другим нормативным документам, направленными на обеспечение условий для развития физической культуры и массового спорта</t>
  </si>
  <si>
    <t>Количество помещений МАУ «ЦСП по Киокусинкай», в которых проведены ремонтные работы</t>
  </si>
  <si>
    <t>Уровень исполнения запланированных ремонтных работ в МАУ «ЦСП по Киокусинкай» в текущем финансовом году с целью приведения их в соответствие с требованиями действующих СанПиН и других нормативных документов, направленных на обеспечение условий для развития физической культуры и массового спорта</t>
  </si>
  <si>
    <t>1 275,0 тыс.рублей, 1 ед.</t>
  </si>
  <si>
    <t>100 %</t>
  </si>
  <si>
    <t>1 (ежегодно)</t>
  </si>
  <si>
    <t>Итого по задаче 1 подпрограммы 3:</t>
  </si>
  <si>
    <t>Задача 2 подпрограммы 3: обеспечение организации и проведения спортивных мероприятий на территории Петропавловск-Камчатского городского округа</t>
  </si>
  <si>
    <t>Обеспечение реализации муниципальных услуг и функций, в том числе по выполнению государственных полномочий Камчатского края (содержание муниципальных учреждений городского округа: МАУ "ЦСП по Киокусинкай")</t>
  </si>
  <si>
    <t>Уровень исполнения МАУ «ЦСП по Киокусинкай» мероприятий, направленных на решение задачи 1 подпрограммы</t>
  </si>
  <si>
    <t>Доля занимающихся в учреждении, сдавших контрольные нормативы</t>
  </si>
  <si>
    <t>26 727,8 тыс.рублей, 100%</t>
  </si>
  <si>
    <t>Итого по задаче 2 подпрограммы 3:</t>
  </si>
  <si>
    <t>Итого по подпрограмме 3:</t>
  </si>
  <si>
    <t>Подпрограмма 4 «Обеспечение реализации муниципальной программы»</t>
  </si>
  <si>
    <t xml:space="preserve">Задача 1 подпрограммы 4: обеспечение реализации  мероприятий муниципальной программы  </t>
  </si>
  <si>
    <t>Уровень исполнения мероприятий программы</t>
  </si>
  <si>
    <t>Уровень исполнения полномочий Управления культуры, спорта и молодежной политики администрации Петропавловск-Камчатского городского округа</t>
  </si>
  <si>
    <t>Обеспечение исполнения мероприятий программ и полномочий органов администрации городского округа, в том числе выполнение государственных полномочий Камчатского края (содержание органов администрации городского округа: УКСМП)</t>
  </si>
  <si>
    <t>26 050,9 тыс.рублей, 100%</t>
  </si>
  <si>
    <t>Итого по задаче 1 подпрограммы 4:</t>
  </si>
  <si>
    <t>Итого по подпрограмме 4:</t>
  </si>
  <si>
    <t>ВСЕГО ПО ПРОГРАММЕ:</t>
  </si>
  <si>
    <t>При различных объемах финансрования мероприятия в 2019-2024 гг. установлены одинаковые значения целевых показателей</t>
  </si>
  <si>
    <t>Запланированы инвестиционные подмероприятия</t>
  </si>
  <si>
    <t>Согласно приложению к пояснительной записке: в 2018 году из 14 объектов культурного наследия: 2 объекта требуют ремонта, 3 отремонтировано</t>
  </si>
  <si>
    <t>КСП предлагает переименовать показатель на "количество помещений МАУ "Молодежный центр", в которых проведены ремонтные работы"</t>
  </si>
  <si>
    <t>В проекте базовое значение показателя составляет 95 % в нарушение п. 3.35 Постановления от 27.06.2013 № 1840. КСП предлагает переименовать показатель на "Уровень исполнения запланированных ремонтных работ в МАУ «Молодежный центр» в текущем финансовом году с целью приведения их в соответствие с требованиями действующих СанПиН и других нормативных документов"</t>
  </si>
  <si>
    <r>
      <t>Приложение № 1
к экспертному заключению № 01-07/</t>
    </r>
    <r>
      <rPr>
        <sz val="14"/>
        <color rgb="FFFF0000"/>
        <rFont val="Times New Roman"/>
        <family val="1"/>
        <charset val="204"/>
      </rPr>
      <t>00</t>
    </r>
    <r>
      <rPr>
        <sz val="14"/>
        <color theme="1"/>
        <rFont val="Times New Roman"/>
        <family val="1"/>
        <charset val="204"/>
      </rPr>
      <t xml:space="preserve">-04/э  
</t>
    </r>
  </si>
  <si>
    <t>Действующая редакция (Постановление от 31.01.2019 № 158)</t>
  </si>
  <si>
    <t xml:space="preserve">ПОДПРОГРАММА 1«ПЕРЕСЕЛЕНИЕ ГРАЖДАН ИЗ НЕПРИГОДНОГО И АВАРИЙНОГО ЖИЛИЩНОГО ФОНДА»
</t>
  </si>
  <si>
    <t>Задача 1 подпрограммы 1: переселение граждан из аварийных жилых домов и непригодных для проживания жилых помещений, ликвидация аварийного жилищного фонда</t>
  </si>
  <si>
    <t>Приобретение жилых помещений на первичном либо вторичном рынке</t>
  </si>
  <si>
    <t>Количество приобретенных квартир</t>
  </si>
  <si>
    <t>Количество переселенных семей</t>
  </si>
  <si>
    <t>шт.</t>
  </si>
  <si>
    <t>Снос непригодных и аварийных домов, рекультивация земельных участков</t>
  </si>
  <si>
    <t>Количество снесенных домов</t>
  </si>
  <si>
    <t>тысяч квадратных метров</t>
  </si>
  <si>
    <t>Общая площадь снесенных домов</t>
  </si>
  <si>
    <t>2019-2024</t>
  </si>
  <si>
    <t>2 (ежегодно)</t>
  </si>
  <si>
    <t>0,86 (ежегодно)</t>
  </si>
  <si>
    <t>Изъятие жилых помещений путем выкупа у собственников</t>
  </si>
  <si>
    <t>Количество семей, у которых изъяты жилые помещения путем выкупа</t>
  </si>
  <si>
    <t>квадратный метр</t>
  </si>
  <si>
    <t>ИТОГО ПО ПОДПРОГРАММЕ 1:</t>
  </si>
  <si>
    <t xml:space="preserve">ПОДПРОГРАММА 2 «СТИМУЛИРОВАНИЕ РАЗВИТИЯ ЖИЛИЩНОГО СТРОИТЕЛЬСТВА И РАЗВИТИЕ ЗАСТРОЕННЫХ И ОСВОЕНИЕ НОВЫХ ТЕРРИТОРИЙ»
</t>
  </si>
  <si>
    <t>Задача 1 подпрограммы 2: разработка и актуализация документов территориального планирования Петропавловск-Камчатского городского округа</t>
  </si>
  <si>
    <t>1.1.3</t>
  </si>
  <si>
    <t>1.1.4</t>
  </si>
  <si>
    <t>1.1.5</t>
  </si>
  <si>
    <t>1.1.6</t>
  </si>
  <si>
    <t>1.1.7</t>
  </si>
  <si>
    <t>Разработка проектов планировки застроенных территорий в Петропавловск-Камчатском городском округе</t>
  </si>
  <si>
    <t>Разработка проектов планировки с проектами межевания для строительства линейных объектов</t>
  </si>
  <si>
    <t>Приведение генерального плана Петропавловск-Камчатского городского округа в соответствие с федеральным законодательством</t>
  </si>
  <si>
    <t>Создание адресного плана Петропавловск-Камчатского городского округа (анализ-выявление существующих объектов)</t>
  </si>
  <si>
    <t>Внесение изменений в правила землепользования и застройки</t>
  </si>
  <si>
    <t>Внесение изменений в документы территориального планирования и градостроительного зонирования городского округа</t>
  </si>
  <si>
    <t>Актуализация утвержденных нормативов градостроительного проектирования Петропавловск-Камчатского городского округа</t>
  </si>
  <si>
    <r>
      <t xml:space="preserve">Разработка и реализация документов территориального планирования, </t>
    </r>
    <r>
      <rPr>
        <i/>
        <u/>
        <sz val="8"/>
        <color theme="1"/>
        <rFont val="Times New Roman"/>
        <family val="1"/>
        <charset val="204"/>
      </rPr>
      <t>в том числе подмероприятия</t>
    </r>
    <r>
      <rPr>
        <u/>
        <sz val="8"/>
        <color theme="1"/>
        <rFont val="Times New Roman"/>
        <family val="1"/>
        <charset val="204"/>
      </rPr>
      <t>:</t>
    </r>
  </si>
  <si>
    <t>Площадь новых территорий, в отношении которых разработаны и утверждены проекты планировки территорий</t>
  </si>
  <si>
    <t>гектар</t>
  </si>
  <si>
    <t>5 (ежегодно)</t>
  </si>
  <si>
    <t>Доля выполненного объема работ по разработке проектов планировки новых территорий в отношении к общему объему выполняемых проектов планировок новых территорий в соответствии с актами выполненных работ</t>
  </si>
  <si>
    <t>16,7 (ежегодно)</t>
  </si>
  <si>
    <t xml:space="preserve">Площадь застроенных территорий, в отношении 
которых разработаны и утверждены проекты планировки территорий
</t>
  </si>
  <si>
    <t>11 (ежегодно)</t>
  </si>
  <si>
    <t>Доля выполненного объема работ по разработке проектов планировки застроенных территорий по отношению к общему объему выполняемых проектов планировок застроенных территорий в соответствии с актами выполненных работ</t>
  </si>
  <si>
    <t>Площадь городского округа, подпадающая в границы для подготовки актуального картографического материала</t>
  </si>
  <si>
    <t>Доля выполненного объема работ по отношению подготовки актуального картографического материала</t>
  </si>
  <si>
    <t>тысяч гектар</t>
  </si>
  <si>
    <t>9,05 (ежегодно)</t>
  </si>
  <si>
    <t>Задача 2 подпрограммы 2: формирование специализированного жилищного фонда для детей-сирот и детей, оставшихся без попечения родителей, лиц из числа детей-сирот и детей, оставшихся без попечения родителей</t>
  </si>
  <si>
    <t>Обеспечение детей-сирот и детей, оставшихся без попечения родителей, лиц из числа детей-сирот и детей, оставшихся без попечения родителей жилыми помещениями специализированного жилищного фонда по договорам найма специализированных жилых помещений</t>
  </si>
  <si>
    <t>Количество квартир, включенных в состав специализированного жилищного фонда для детей-сирот и детей, оставшихся без попечения родителей, лиц из числа детей-сирот и детей, оставшихся без попечения родителей</t>
  </si>
  <si>
    <t>2.2.1</t>
  </si>
  <si>
    <t>Проведение экспертизы приобретенных квартир на соответствие требованиям контракта</t>
  </si>
  <si>
    <t xml:space="preserve">Количество проведенных экспертиз приобретенных квартир на соответствие условиям контракта выполнение государственных полномочий </t>
  </si>
  <si>
    <t>Обеспечение исполнения мероприятий программ и полномочий органов администрации городского округа, в том числе выполнение государственных полномочий Камчатского края (содержание органов администрации городского округа)</t>
  </si>
  <si>
    <t xml:space="preserve">Выполнение государственных полномочий </t>
  </si>
  <si>
    <t>Задача 3 подпрограммы 2: создание условий для обеспечения инженерной инфраструктурой перспективных земельных участков (площадок) под жилищное строительство на территории Петропавловск-Камчатского городского округа</t>
  </si>
  <si>
    <t>Строительство канализационной насосной станции № 15 в городе Петропавловске-Камчатском</t>
  </si>
  <si>
    <t>Не запланировано</t>
  </si>
  <si>
    <t>Количество объектов инфраструктуры, сданных в эксплуатацию</t>
  </si>
  <si>
    <t>ПОДПРОГРАММА 3 «ПОВЫШЕНИЕ УСТОЙЧИВОСТИ ЖИЛЫХ ДОМОВ, ОСНОВНЫХ ОБЪЕКТОВ И СИСТЕМ ЖИЗНЕОБЕСПЕЧЕНИЯ»</t>
  </si>
  <si>
    <t>Задача 1 подпрограммы 3: содержание и ликвидация строений, не подлежащих сейсмоусилению</t>
  </si>
  <si>
    <t>Снос жилых домов, сейсмоусиление или реконструкция которых экономически нецелесообразны</t>
  </si>
  <si>
    <t>Общая площадь сносимых зданий и сооружений</t>
  </si>
  <si>
    <t>500 (ежегодно)</t>
  </si>
  <si>
    <t>Общий объем сносимых зданий и сооружений</t>
  </si>
  <si>
    <t>кубический метр</t>
  </si>
  <si>
    <t>1562 (ежегодно)</t>
  </si>
  <si>
    <t>Количество сносимых зданий и сооружений</t>
  </si>
  <si>
    <t>Охрана домов, расселенных в рамках государственной программы Камчатского края "Обеспечение доступным и комфортным жильем жителей Камчатского края"</t>
  </si>
  <si>
    <t>Количество охраняемых расселенных домов</t>
  </si>
  <si>
    <t>Задача 2 подпрограммы 3: повышение сейсмостойкости существующих жилых домов, основных объектов и систем жизнеобеспечения посредством их сейсмоусиления</t>
  </si>
  <si>
    <t>Сейсмоусиление здания жилого дома № 18 по ул. Обороны 1854 года в г. Петропавловске-Камчатском</t>
  </si>
  <si>
    <t>Количество сейсмоусиленных и введенных в эксплуатацию жилых домов, основных объектов и систем жизнеобеспечения</t>
  </si>
  <si>
    <t>Доля объема выполненных работ по сейсмоусилению несущих конструкций жилых домов, основных объектов и систем жизнеобеспечения по отношению к общему объему выполняемых работ по сейсмоусилению несущих конструкций в соответствии с актами выполненных работ</t>
  </si>
  <si>
    <t>ПОДПРОГРАММА 4: ОБЕСПЕЧЕНИЕ ЖИЛЬЕМ МОЛОДЫХ СЕМЕЙ</t>
  </si>
  <si>
    <t>Задача 1 подпрограммы 4: поддержка в решении жилищной проблемы молодых семей, признанных в установленном порядке молодыми семьями, имеющими достаточные доходы и нуждающимися в улучшении жилищных условий</t>
  </si>
  <si>
    <t>Предоставление молодым семьям социальных выплат на приобретение жилого помещения или создание объекта индивидуального жилищного строительства</t>
  </si>
  <si>
    <t>Количество молодых семей - участников основного мероприятия «обеспечение жильем молодых семей» государственной программы Российской Федерации «Обеспечение доступным и комфортным жильем и коммунальными услугами граждан Российской Федерации», утвержденной постановлением Правительства Российской Федерации от 30.12.2017 № 1710</t>
  </si>
  <si>
    <t>70 (ежегодно)</t>
  </si>
  <si>
    <t>Количество молодых семей, которым выданы Свидетельства о праве на получение социальной выплаты на приобретение жилого помещения или строительство индивидуального жилого дома</t>
  </si>
  <si>
    <t>ИТОГО ПО ПОДПРОГРАММЕ 4:</t>
  </si>
  <si>
    <t>ИТОГО ПО ПОДПРОГРАММЕ 3:</t>
  </si>
  <si>
    <t>ПОДПРОГРАММА 5 «ОБЕСПЕЧЕНИЕ РЕАЛИЗАЦИИ ЖИЛИЩНОЙ ПОЛИТИКИ ГОРОДСКОГО ОКРУГА»</t>
  </si>
  <si>
    <t>Задача 1 подпрограммы 5: обеспечение реализации муниципальной программы</t>
  </si>
  <si>
    <r>
      <t xml:space="preserve">Обеспечение исполнения мероприятий программ и полномочий органов администрации городского округа, в том числе выполнение государственных полномочий Камчатского края (содержание органов администрации городского округа), </t>
    </r>
    <r>
      <rPr>
        <i/>
        <u/>
        <sz val="8"/>
        <color theme="1"/>
        <rFont val="Times New Roman"/>
        <family val="1"/>
        <charset val="204"/>
      </rPr>
      <t>в том числе подмероприятия:</t>
    </r>
  </si>
  <si>
    <t>Обеспечение деятельности органов администрации Петропавловск-Камчатского городского округа в части исполнения функций муниципальной службы</t>
  </si>
  <si>
    <t>Обеспечение деятельности по регистрационному учету</t>
  </si>
  <si>
    <t>Обеспечение деятельности органов администрации Петропавловск-Камчатского городского округа в части исполнения функций, не связанных с муниципальной службой</t>
  </si>
  <si>
    <t>Организация материально-технического и хозяйственного обеспечения деятельности органов администрации Петропавловск-Камчатского городского округа</t>
  </si>
  <si>
    <t>Уровень исполнения полномочий Управления коммунального хозяйства и жилищного фонда администрации Петропавловск-Камчатского городского округа</t>
  </si>
  <si>
    <t>Итого по задаче 1 подпрограммы 5:</t>
  </si>
  <si>
    <t>ИТОГО ПО ПОДПРОГРАММЕ 5:</t>
  </si>
  <si>
    <t>ИТОГО ПО ПОДПРОГРАММЕ 2:</t>
  </si>
  <si>
    <t xml:space="preserve">Разработчику проекта необходимо привести в соответствие показателям финансового обеспечения программы количественные значения целевых показателей. Также КСП обращает внимание разработчика на установленные одинаковые значения целевых индикаторов при различных объемах финансрования мероприятия в 2019-2024 гг. </t>
  </si>
  <si>
    <t xml:space="preserve">Приложение № 1
к экспертному заключению № 01-07/30-04/э  
</t>
  </si>
  <si>
    <t>В нарушение п. 3.47 Постановления от 27.06.2013 № 1840 предусмотрен 1 целевой индикатор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</si>
</sst>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i/>
      <u/>
      <sz val="8"/>
      <color theme="1"/>
      <name val="Times New Roman"/>
      <family val="1"/>
      <charset val="204"/>
    </font>
    <font>
      <u/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4" fillId="0" borderId="1" xfId="1" applyFont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164" fontId="6" fillId="0" borderId="1" xfId="1" applyNumberFormat="1" applyFont="1" applyFill="1" applyBorder="1" applyAlignment="1">
      <alignment horizontal="center" vertical="top"/>
    </xf>
    <xf numFmtId="49" fontId="3" fillId="0" borderId="1" xfId="1" applyNumberFormat="1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" fontId="3" fillId="0" borderId="1" xfId="1" applyNumberFormat="1" applyFont="1" applyBorder="1" applyAlignment="1">
      <alignment horizontal="center" vertical="top" wrapText="1"/>
    </xf>
    <xf numFmtId="3" fontId="3" fillId="0" borderId="1" xfId="1" applyNumberFormat="1" applyFont="1" applyBorder="1" applyAlignment="1">
      <alignment horizontal="center" vertical="top" wrapText="1"/>
    </xf>
    <xf numFmtId="164" fontId="4" fillId="0" borderId="1" xfId="1" applyNumberFormat="1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/>
    </xf>
    <xf numFmtId="164" fontId="4" fillId="0" borderId="1" xfId="1" applyNumberFormat="1" applyFont="1" applyFill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/>
    </xf>
    <xf numFmtId="9" fontId="6" fillId="0" borderId="1" xfId="0" applyNumberFormat="1" applyFont="1" applyBorder="1" applyAlignment="1">
      <alignment horizontal="center" vertical="top"/>
    </xf>
    <xf numFmtId="0" fontId="3" fillId="0" borderId="1" xfId="1" applyFont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49" fontId="3" fillId="0" borderId="5" xfId="1" applyNumberFormat="1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13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0" fontId="7" fillId="0" borderId="7" xfId="0" applyFont="1" applyBorder="1" applyAlignment="1">
      <alignment horizontal="right" vertical="top" wrapText="1"/>
    </xf>
    <xf numFmtId="0" fontId="7" fillId="0" borderId="8" xfId="0" applyFont="1" applyBorder="1" applyAlignment="1">
      <alignment horizontal="right" vertical="top" wrapText="1"/>
    </xf>
    <xf numFmtId="0" fontId="7" fillId="0" borderId="9" xfId="0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49" fontId="3" fillId="0" borderId="5" xfId="1" applyNumberFormat="1" applyFont="1" applyBorder="1" applyAlignment="1">
      <alignment horizontal="center" vertical="top" wrapText="1"/>
    </xf>
    <xf numFmtId="49" fontId="3" fillId="0" borderId="6" xfId="1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 vertical="top" wrapText="1"/>
    </xf>
    <xf numFmtId="49" fontId="3" fillId="0" borderId="3" xfId="1" applyNumberFormat="1" applyFont="1" applyBorder="1" applyAlignment="1">
      <alignment horizontal="center" vertical="top" wrapText="1"/>
    </xf>
    <xf numFmtId="164" fontId="10" fillId="0" borderId="5" xfId="0" applyNumberFormat="1" applyFont="1" applyFill="1" applyBorder="1" applyAlignment="1">
      <alignment horizontal="center" vertical="top" wrapText="1"/>
    </xf>
    <xf numFmtId="164" fontId="10" fillId="0" borderId="3" xfId="0" applyNumberFormat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right" vertical="top" wrapText="1"/>
    </xf>
    <xf numFmtId="0" fontId="8" fillId="0" borderId="4" xfId="0" applyFont="1" applyBorder="1" applyAlignment="1">
      <alignment horizontal="right" vertical="top" wrapText="1"/>
    </xf>
    <xf numFmtId="0" fontId="2" fillId="0" borderId="5" xfId="1" applyFont="1" applyFill="1" applyBorder="1" applyAlignment="1">
      <alignment horizontal="center" vertical="top" wrapText="1"/>
    </xf>
    <xf numFmtId="0" fontId="2" fillId="0" borderId="6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164" fontId="3" fillId="0" borderId="1" xfId="1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49" fontId="3" fillId="0" borderId="1" xfId="1" applyNumberFormat="1" applyFont="1" applyBorder="1" applyAlignment="1">
      <alignment horizontal="center" vertical="top" wrapText="1"/>
    </xf>
    <xf numFmtId="49" fontId="3" fillId="0" borderId="1" xfId="1" applyNumberFormat="1" applyFont="1" applyBorder="1" applyAlignment="1">
      <alignment horizontal="left" vertical="top" wrapText="1"/>
    </xf>
    <xf numFmtId="164" fontId="3" fillId="0" borderId="1" xfId="1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49" fontId="3" fillId="0" borderId="1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1" xfId="1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164" fontId="6" fillId="0" borderId="1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right" vertical="top"/>
    </xf>
    <xf numFmtId="0" fontId="8" fillId="0" borderId="4" xfId="0" applyFont="1" applyBorder="1" applyAlignment="1">
      <alignment horizontal="righ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2"/>
  <sheetViews>
    <sheetView tabSelected="1" topLeftCell="A44" workbookViewId="0">
      <selection activeCell="I113" sqref="I113"/>
    </sheetView>
  </sheetViews>
  <sheetFormatPr defaultRowHeight="11.25" x14ac:dyDescent="0.25"/>
  <cols>
    <col min="1" max="1" width="5.85546875" style="25" customWidth="1"/>
    <col min="2" max="2" width="18.5703125" style="25" customWidth="1"/>
    <col min="3" max="3" width="12.140625" style="25" customWidth="1"/>
    <col min="4" max="4" width="10" style="25" bestFit="1" customWidth="1"/>
    <col min="5" max="5" width="10.85546875" style="25" bestFit="1" customWidth="1"/>
    <col min="6" max="6" width="10.42578125" style="25" bestFit="1" customWidth="1"/>
    <col min="7" max="7" width="21" style="25" customWidth="1"/>
    <col min="8" max="8" width="13.5703125" style="25" customWidth="1"/>
    <col min="9" max="11" width="9.140625" style="25"/>
    <col min="12" max="12" width="15.85546875" style="25" customWidth="1"/>
    <col min="13" max="16384" width="9.140625" style="25"/>
  </cols>
  <sheetData>
    <row r="1" spans="1:12" ht="36.75" customHeight="1" x14ac:dyDescent="0.25">
      <c r="A1" s="61" t="s">
        <v>265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3"/>
    </row>
    <row r="2" spans="1:12" ht="15" customHeight="1" x14ac:dyDescent="0.25">
      <c r="A2" s="57" t="s">
        <v>0</v>
      </c>
      <c r="B2" s="57" t="s">
        <v>1</v>
      </c>
      <c r="C2" s="57" t="s">
        <v>2</v>
      </c>
      <c r="D2" s="60" t="s">
        <v>3</v>
      </c>
      <c r="E2" s="60"/>
      <c r="F2" s="60"/>
      <c r="G2" s="60" t="s">
        <v>9</v>
      </c>
      <c r="H2" s="60" t="s">
        <v>4</v>
      </c>
      <c r="I2" s="64" t="s">
        <v>5</v>
      </c>
      <c r="J2" s="64" t="s">
        <v>173</v>
      </c>
      <c r="K2" s="64" t="s">
        <v>6</v>
      </c>
      <c r="L2" s="59" t="s">
        <v>11</v>
      </c>
    </row>
    <row r="3" spans="1:12" x14ac:dyDescent="0.25">
      <c r="A3" s="57"/>
      <c r="B3" s="57"/>
      <c r="C3" s="57"/>
      <c r="D3" s="60"/>
      <c r="E3" s="60"/>
      <c r="F3" s="60"/>
      <c r="G3" s="60"/>
      <c r="H3" s="60"/>
      <c r="I3" s="65"/>
      <c r="J3" s="65"/>
      <c r="K3" s="65"/>
      <c r="L3" s="59"/>
    </row>
    <row r="4" spans="1:12" x14ac:dyDescent="0.25">
      <c r="A4" s="57"/>
      <c r="B4" s="57"/>
      <c r="C4" s="57"/>
      <c r="D4" s="60" t="s">
        <v>173</v>
      </c>
      <c r="E4" s="60" t="s">
        <v>7</v>
      </c>
      <c r="F4" s="60" t="s">
        <v>10</v>
      </c>
      <c r="G4" s="60"/>
      <c r="H4" s="60"/>
      <c r="I4" s="65"/>
      <c r="J4" s="65"/>
      <c r="K4" s="65"/>
      <c r="L4" s="59"/>
    </row>
    <row r="5" spans="1:12" ht="48.75" customHeight="1" x14ac:dyDescent="0.25">
      <c r="A5" s="57"/>
      <c r="B5" s="57"/>
      <c r="C5" s="57"/>
      <c r="D5" s="60"/>
      <c r="E5" s="60"/>
      <c r="F5" s="60"/>
      <c r="G5" s="60"/>
      <c r="H5" s="60"/>
      <c r="I5" s="66"/>
      <c r="J5" s="66"/>
      <c r="K5" s="66"/>
      <c r="L5" s="59"/>
    </row>
    <row r="6" spans="1:12" x14ac:dyDescent="0.25">
      <c r="A6" s="21">
        <v>1</v>
      </c>
      <c r="B6" s="21">
        <f>A6+1</f>
        <v>2</v>
      </c>
      <c r="C6" s="21">
        <f>B6+1</f>
        <v>3</v>
      </c>
      <c r="D6" s="21">
        <f>C6+1</f>
        <v>4</v>
      </c>
      <c r="E6" s="21">
        <f t="shared" ref="E6:J6" si="0">D6+1</f>
        <v>5</v>
      </c>
      <c r="F6" s="21">
        <f t="shared" si="0"/>
        <v>6</v>
      </c>
      <c r="G6" s="21">
        <f t="shared" si="0"/>
        <v>7</v>
      </c>
      <c r="H6" s="21">
        <f t="shared" si="0"/>
        <v>8</v>
      </c>
      <c r="I6" s="21">
        <f t="shared" si="0"/>
        <v>9</v>
      </c>
      <c r="J6" s="21">
        <f t="shared" si="0"/>
        <v>10</v>
      </c>
      <c r="K6" s="21">
        <f>J6+1</f>
        <v>11</v>
      </c>
      <c r="L6" s="21">
        <f>K6+1</f>
        <v>12</v>
      </c>
    </row>
    <row r="7" spans="1:12" x14ac:dyDescent="0.25">
      <c r="A7" s="57" t="s">
        <v>174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 ht="17.25" customHeight="1" x14ac:dyDescent="0.25">
      <c r="A8" s="58" t="s">
        <v>175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2" ht="15" customHeight="1" x14ac:dyDescent="0.25">
      <c r="A9" s="49" t="s">
        <v>44</v>
      </c>
      <c r="B9" s="40" t="s">
        <v>176</v>
      </c>
      <c r="C9" s="22">
        <v>2019</v>
      </c>
      <c r="D9" s="26">
        <v>0</v>
      </c>
      <c r="E9" s="26">
        <v>66849.81</v>
      </c>
      <c r="F9" s="26">
        <f>E9-D9</f>
        <v>66849.81</v>
      </c>
      <c r="G9" s="40" t="s">
        <v>177</v>
      </c>
      <c r="H9" s="40" t="s">
        <v>19</v>
      </c>
      <c r="I9" s="22">
        <v>2019</v>
      </c>
      <c r="J9" s="22">
        <v>0</v>
      </c>
      <c r="K9" s="22">
        <v>22</v>
      </c>
      <c r="L9" s="40"/>
    </row>
    <row r="10" spans="1:12" x14ac:dyDescent="0.25">
      <c r="A10" s="50"/>
      <c r="B10" s="41"/>
      <c r="C10" s="22">
        <v>2020</v>
      </c>
      <c r="D10" s="26">
        <v>0</v>
      </c>
      <c r="E10" s="26">
        <v>0</v>
      </c>
      <c r="F10" s="26">
        <f t="shared" ref="F10:F14" si="1">E10-D10</f>
        <v>0</v>
      </c>
      <c r="G10" s="41"/>
      <c r="H10" s="41"/>
      <c r="I10" s="22">
        <v>2020</v>
      </c>
      <c r="J10" s="22">
        <v>0</v>
      </c>
      <c r="K10" s="22">
        <v>0</v>
      </c>
      <c r="L10" s="41"/>
    </row>
    <row r="11" spans="1:12" x14ac:dyDescent="0.25">
      <c r="A11" s="50"/>
      <c r="B11" s="41"/>
      <c r="C11" s="22">
        <v>2021</v>
      </c>
      <c r="D11" s="26">
        <v>67032.78</v>
      </c>
      <c r="E11" s="26">
        <v>0</v>
      </c>
      <c r="F11" s="26">
        <f t="shared" si="1"/>
        <v>-67032.78</v>
      </c>
      <c r="G11" s="41"/>
      <c r="H11" s="41"/>
      <c r="I11" s="22">
        <v>2021</v>
      </c>
      <c r="J11" s="22">
        <v>17</v>
      </c>
      <c r="K11" s="22">
        <v>0</v>
      </c>
      <c r="L11" s="41"/>
    </row>
    <row r="12" spans="1:12" x14ac:dyDescent="0.25">
      <c r="A12" s="50"/>
      <c r="B12" s="41"/>
      <c r="C12" s="22">
        <v>2022</v>
      </c>
      <c r="D12" s="26">
        <v>67032.78</v>
      </c>
      <c r="E12" s="26">
        <v>67032.78</v>
      </c>
      <c r="F12" s="26">
        <f t="shared" si="1"/>
        <v>0</v>
      </c>
      <c r="G12" s="41"/>
      <c r="H12" s="41"/>
      <c r="I12" s="22">
        <v>2022</v>
      </c>
      <c r="J12" s="22">
        <v>17</v>
      </c>
      <c r="K12" s="22">
        <v>17</v>
      </c>
      <c r="L12" s="41"/>
    </row>
    <row r="13" spans="1:12" x14ac:dyDescent="0.25">
      <c r="A13" s="50"/>
      <c r="B13" s="41"/>
      <c r="C13" s="22">
        <v>2023</v>
      </c>
      <c r="D13" s="26">
        <v>67032.78</v>
      </c>
      <c r="E13" s="26">
        <v>67032.78</v>
      </c>
      <c r="F13" s="26">
        <f t="shared" si="1"/>
        <v>0</v>
      </c>
      <c r="G13" s="41"/>
      <c r="H13" s="41"/>
      <c r="I13" s="22">
        <v>2023</v>
      </c>
      <c r="J13" s="22">
        <v>17</v>
      </c>
      <c r="K13" s="22">
        <v>17</v>
      </c>
      <c r="L13" s="41"/>
    </row>
    <row r="14" spans="1:12" x14ac:dyDescent="0.25">
      <c r="A14" s="50"/>
      <c r="B14" s="41"/>
      <c r="C14" s="40">
        <v>2024</v>
      </c>
      <c r="D14" s="51">
        <v>67032.78</v>
      </c>
      <c r="E14" s="51">
        <v>67032.78</v>
      </c>
      <c r="F14" s="51">
        <f t="shared" si="1"/>
        <v>0</v>
      </c>
      <c r="G14" s="42"/>
      <c r="H14" s="42"/>
      <c r="I14" s="22">
        <v>2024</v>
      </c>
      <c r="J14" s="22">
        <v>17</v>
      </c>
      <c r="K14" s="22">
        <v>17</v>
      </c>
      <c r="L14" s="42"/>
    </row>
    <row r="15" spans="1:12" ht="12" customHeight="1" x14ac:dyDescent="0.25">
      <c r="A15" s="50"/>
      <c r="B15" s="41"/>
      <c r="C15" s="41"/>
      <c r="D15" s="52"/>
      <c r="E15" s="52"/>
      <c r="F15" s="52"/>
      <c r="G15" s="40" t="s">
        <v>178</v>
      </c>
      <c r="H15" s="40" t="s">
        <v>179</v>
      </c>
      <c r="I15" s="22">
        <v>2019</v>
      </c>
      <c r="J15" s="22">
        <v>0</v>
      </c>
      <c r="K15" s="22">
        <v>22</v>
      </c>
      <c r="L15" s="40"/>
    </row>
    <row r="16" spans="1:12" x14ac:dyDescent="0.25">
      <c r="A16" s="50"/>
      <c r="B16" s="41"/>
      <c r="C16" s="41"/>
      <c r="D16" s="52"/>
      <c r="E16" s="52"/>
      <c r="F16" s="52"/>
      <c r="G16" s="41"/>
      <c r="H16" s="41"/>
      <c r="I16" s="22">
        <v>2020</v>
      </c>
      <c r="J16" s="22">
        <v>0</v>
      </c>
      <c r="K16" s="22">
        <v>0</v>
      </c>
      <c r="L16" s="41"/>
    </row>
    <row r="17" spans="1:12" x14ac:dyDescent="0.25">
      <c r="A17" s="50"/>
      <c r="B17" s="41"/>
      <c r="C17" s="41"/>
      <c r="D17" s="52"/>
      <c r="E17" s="52"/>
      <c r="F17" s="52"/>
      <c r="G17" s="41"/>
      <c r="H17" s="41"/>
      <c r="I17" s="22">
        <v>2021</v>
      </c>
      <c r="J17" s="22">
        <v>17</v>
      </c>
      <c r="K17" s="22">
        <v>0</v>
      </c>
      <c r="L17" s="41"/>
    </row>
    <row r="18" spans="1:12" x14ac:dyDescent="0.25">
      <c r="A18" s="50"/>
      <c r="B18" s="41"/>
      <c r="C18" s="41"/>
      <c r="D18" s="52"/>
      <c r="E18" s="52"/>
      <c r="F18" s="52"/>
      <c r="G18" s="41"/>
      <c r="H18" s="41"/>
      <c r="I18" s="22">
        <v>2022</v>
      </c>
      <c r="J18" s="22">
        <v>17</v>
      </c>
      <c r="K18" s="22">
        <v>17</v>
      </c>
      <c r="L18" s="41"/>
    </row>
    <row r="19" spans="1:12" x14ac:dyDescent="0.25">
      <c r="A19" s="50"/>
      <c r="B19" s="41"/>
      <c r="C19" s="41"/>
      <c r="D19" s="52"/>
      <c r="E19" s="52"/>
      <c r="F19" s="52"/>
      <c r="G19" s="41"/>
      <c r="H19" s="41"/>
      <c r="I19" s="22">
        <v>2023</v>
      </c>
      <c r="J19" s="22">
        <v>17</v>
      </c>
      <c r="K19" s="22">
        <v>17</v>
      </c>
      <c r="L19" s="41"/>
    </row>
    <row r="20" spans="1:12" x14ac:dyDescent="0.25">
      <c r="A20" s="54"/>
      <c r="B20" s="42"/>
      <c r="C20" s="42"/>
      <c r="D20" s="53"/>
      <c r="E20" s="53"/>
      <c r="F20" s="53"/>
      <c r="G20" s="42"/>
      <c r="H20" s="42"/>
      <c r="I20" s="22">
        <v>2024</v>
      </c>
      <c r="J20" s="22">
        <v>17</v>
      </c>
      <c r="K20" s="22">
        <v>17</v>
      </c>
      <c r="L20" s="42"/>
    </row>
    <row r="21" spans="1:12" ht="14.25" customHeight="1" x14ac:dyDescent="0.25">
      <c r="A21" s="49" t="s">
        <v>47</v>
      </c>
      <c r="B21" s="40" t="s">
        <v>180</v>
      </c>
      <c r="C21" s="22">
        <v>2019</v>
      </c>
      <c r="D21" s="26">
        <v>3410</v>
      </c>
      <c r="E21" s="26">
        <v>3410</v>
      </c>
      <c r="F21" s="26">
        <f>E21-D21</f>
        <v>0</v>
      </c>
      <c r="G21" s="40" t="s">
        <v>181</v>
      </c>
      <c r="H21" s="40" t="s">
        <v>179</v>
      </c>
      <c r="I21" s="40" t="s">
        <v>184</v>
      </c>
      <c r="J21" s="40" t="s">
        <v>185</v>
      </c>
      <c r="K21" s="40" t="s">
        <v>185</v>
      </c>
      <c r="L21" s="40"/>
    </row>
    <row r="22" spans="1:12" x14ac:dyDescent="0.25">
      <c r="A22" s="50"/>
      <c r="B22" s="41"/>
      <c r="C22" s="22">
        <v>2020</v>
      </c>
      <c r="D22" s="26">
        <v>2286.50641</v>
      </c>
      <c r="E22" s="26">
        <v>3410</v>
      </c>
      <c r="F22" s="26">
        <f t="shared" ref="F22:F26" si="2">E22-D22</f>
        <v>1123.49359</v>
      </c>
      <c r="G22" s="41"/>
      <c r="H22" s="41"/>
      <c r="I22" s="41"/>
      <c r="J22" s="41"/>
      <c r="K22" s="41"/>
      <c r="L22" s="41"/>
    </row>
    <row r="23" spans="1:12" x14ac:dyDescent="0.25">
      <c r="A23" s="50"/>
      <c r="B23" s="41"/>
      <c r="C23" s="22">
        <v>2021</v>
      </c>
      <c r="D23" s="26">
        <v>3410</v>
      </c>
      <c r="E23" s="26">
        <v>3410</v>
      </c>
      <c r="F23" s="26">
        <f t="shared" si="2"/>
        <v>0</v>
      </c>
      <c r="G23" s="41"/>
      <c r="H23" s="41"/>
      <c r="I23" s="41"/>
      <c r="J23" s="41"/>
      <c r="K23" s="41"/>
      <c r="L23" s="41"/>
    </row>
    <row r="24" spans="1:12" x14ac:dyDescent="0.25">
      <c r="A24" s="50"/>
      <c r="B24" s="41"/>
      <c r="C24" s="22">
        <v>2022</v>
      </c>
      <c r="D24" s="26">
        <v>3410</v>
      </c>
      <c r="E24" s="26">
        <v>3410</v>
      </c>
      <c r="F24" s="26">
        <f t="shared" si="2"/>
        <v>0</v>
      </c>
      <c r="G24" s="41"/>
      <c r="H24" s="41"/>
      <c r="I24" s="41"/>
      <c r="J24" s="41"/>
      <c r="K24" s="41"/>
      <c r="L24" s="41"/>
    </row>
    <row r="25" spans="1:12" x14ac:dyDescent="0.25">
      <c r="A25" s="50"/>
      <c r="B25" s="41"/>
      <c r="C25" s="22">
        <v>2023</v>
      </c>
      <c r="D25" s="26">
        <v>3410</v>
      </c>
      <c r="E25" s="26">
        <v>3410</v>
      </c>
      <c r="F25" s="26">
        <f t="shared" si="2"/>
        <v>0</v>
      </c>
      <c r="G25" s="41"/>
      <c r="H25" s="41"/>
      <c r="I25" s="41"/>
      <c r="J25" s="41"/>
      <c r="K25" s="41"/>
      <c r="L25" s="41"/>
    </row>
    <row r="26" spans="1:12" x14ac:dyDescent="0.25">
      <c r="A26" s="50"/>
      <c r="B26" s="41"/>
      <c r="C26" s="40">
        <v>2024</v>
      </c>
      <c r="D26" s="51">
        <v>3410</v>
      </c>
      <c r="E26" s="51">
        <v>3410</v>
      </c>
      <c r="F26" s="51">
        <f t="shared" si="2"/>
        <v>0</v>
      </c>
      <c r="G26" s="42"/>
      <c r="H26" s="42"/>
      <c r="I26" s="42"/>
      <c r="J26" s="42"/>
      <c r="K26" s="42"/>
      <c r="L26" s="42"/>
    </row>
    <row r="27" spans="1:12" ht="27" customHeight="1" x14ac:dyDescent="0.25">
      <c r="A27" s="50"/>
      <c r="B27" s="41"/>
      <c r="C27" s="42"/>
      <c r="D27" s="53"/>
      <c r="E27" s="53"/>
      <c r="F27" s="53"/>
      <c r="G27" s="23" t="s">
        <v>183</v>
      </c>
      <c r="H27" s="23" t="s">
        <v>182</v>
      </c>
      <c r="I27" s="22" t="s">
        <v>184</v>
      </c>
      <c r="J27" s="22" t="s">
        <v>186</v>
      </c>
      <c r="K27" s="22" t="s">
        <v>186</v>
      </c>
      <c r="L27" s="23"/>
    </row>
    <row r="28" spans="1:12" x14ac:dyDescent="0.25">
      <c r="A28" s="49" t="s">
        <v>48</v>
      </c>
      <c r="B28" s="40" t="s">
        <v>187</v>
      </c>
      <c r="C28" s="22">
        <v>2019</v>
      </c>
      <c r="D28" s="26">
        <v>29425.532149999999</v>
      </c>
      <c r="E28" s="26">
        <v>36489.403939999997</v>
      </c>
      <c r="F28" s="26">
        <f>E28-D28</f>
        <v>7063.8717899999974</v>
      </c>
      <c r="G28" s="40" t="s">
        <v>188</v>
      </c>
      <c r="H28" s="40" t="s">
        <v>19</v>
      </c>
      <c r="I28" s="22">
        <v>2019</v>
      </c>
      <c r="J28" s="22">
        <v>13</v>
      </c>
      <c r="K28" s="22">
        <v>26</v>
      </c>
      <c r="L28" s="40"/>
    </row>
    <row r="29" spans="1:12" x14ac:dyDescent="0.25">
      <c r="A29" s="50"/>
      <c r="B29" s="41"/>
      <c r="C29" s="22">
        <v>2020</v>
      </c>
      <c r="D29" s="26">
        <v>10000</v>
      </c>
      <c r="E29" s="26">
        <v>38763.835169999998</v>
      </c>
      <c r="F29" s="26">
        <f t="shared" ref="F29:F33" si="3">E29-D29</f>
        <v>28763.835169999998</v>
      </c>
      <c r="G29" s="41"/>
      <c r="H29" s="41"/>
      <c r="I29" s="22">
        <v>2020</v>
      </c>
      <c r="J29" s="22">
        <v>5</v>
      </c>
      <c r="K29" s="22">
        <v>26</v>
      </c>
      <c r="L29" s="41"/>
    </row>
    <row r="30" spans="1:12" x14ac:dyDescent="0.25">
      <c r="A30" s="50"/>
      <c r="B30" s="41"/>
      <c r="C30" s="22">
        <v>2021</v>
      </c>
      <c r="D30" s="26">
        <v>5620</v>
      </c>
      <c r="E30" s="26">
        <v>33107.955649999996</v>
      </c>
      <c r="F30" s="26">
        <f t="shared" si="3"/>
        <v>27487.955649999996</v>
      </c>
      <c r="G30" s="41"/>
      <c r="H30" s="41"/>
      <c r="I30" s="22">
        <v>2021</v>
      </c>
      <c r="J30" s="22">
        <v>3</v>
      </c>
      <c r="K30" s="22">
        <v>26</v>
      </c>
      <c r="L30" s="41"/>
    </row>
    <row r="31" spans="1:12" x14ac:dyDescent="0.25">
      <c r="A31" s="50"/>
      <c r="B31" s="41"/>
      <c r="C31" s="22">
        <v>2022</v>
      </c>
      <c r="D31" s="26">
        <v>5620</v>
      </c>
      <c r="E31" s="26">
        <v>5620</v>
      </c>
      <c r="F31" s="26">
        <f t="shared" si="3"/>
        <v>0</v>
      </c>
      <c r="G31" s="41"/>
      <c r="H31" s="41"/>
      <c r="I31" s="22">
        <v>2022</v>
      </c>
      <c r="J31" s="22">
        <v>3</v>
      </c>
      <c r="K31" s="22">
        <v>3</v>
      </c>
      <c r="L31" s="41"/>
    </row>
    <row r="32" spans="1:12" x14ac:dyDescent="0.25">
      <c r="A32" s="50"/>
      <c r="B32" s="41"/>
      <c r="C32" s="22">
        <v>2023</v>
      </c>
      <c r="D32" s="26">
        <v>5620</v>
      </c>
      <c r="E32" s="26">
        <v>5620</v>
      </c>
      <c r="F32" s="26">
        <f t="shared" si="3"/>
        <v>0</v>
      </c>
      <c r="G32" s="41"/>
      <c r="H32" s="41"/>
      <c r="I32" s="22">
        <v>2023</v>
      </c>
      <c r="J32" s="22">
        <v>3</v>
      </c>
      <c r="K32" s="22">
        <v>3</v>
      </c>
      <c r="L32" s="41"/>
    </row>
    <row r="33" spans="1:14" x14ac:dyDescent="0.25">
      <c r="A33" s="50"/>
      <c r="B33" s="41"/>
      <c r="C33" s="40">
        <v>2024</v>
      </c>
      <c r="D33" s="51">
        <v>5620</v>
      </c>
      <c r="E33" s="51">
        <v>5620</v>
      </c>
      <c r="F33" s="51">
        <f t="shared" si="3"/>
        <v>0</v>
      </c>
      <c r="G33" s="42"/>
      <c r="H33" s="42"/>
      <c r="I33" s="22">
        <v>2024</v>
      </c>
      <c r="J33" s="22">
        <v>3</v>
      </c>
      <c r="K33" s="22">
        <v>3</v>
      </c>
      <c r="L33" s="42"/>
    </row>
    <row r="34" spans="1:14" x14ac:dyDescent="0.25">
      <c r="A34" s="50"/>
      <c r="B34" s="41"/>
      <c r="C34" s="41"/>
      <c r="D34" s="52"/>
      <c r="E34" s="52"/>
      <c r="F34" s="52"/>
      <c r="G34" s="40" t="s">
        <v>178</v>
      </c>
      <c r="H34" s="40" t="s">
        <v>189</v>
      </c>
      <c r="I34" s="22">
        <v>2019</v>
      </c>
      <c r="J34" s="22">
        <v>576.67999999999995</v>
      </c>
      <c r="K34" s="22">
        <v>977.1</v>
      </c>
      <c r="L34" s="40"/>
    </row>
    <row r="35" spans="1:14" x14ac:dyDescent="0.25">
      <c r="A35" s="50"/>
      <c r="B35" s="41"/>
      <c r="C35" s="41"/>
      <c r="D35" s="52"/>
      <c r="E35" s="52"/>
      <c r="F35" s="52"/>
      <c r="G35" s="41"/>
      <c r="H35" s="41"/>
      <c r="I35" s="22">
        <v>2020</v>
      </c>
      <c r="J35" s="22">
        <v>221.8</v>
      </c>
      <c r="K35" s="22">
        <v>977.1</v>
      </c>
      <c r="L35" s="41"/>
    </row>
    <row r="36" spans="1:14" x14ac:dyDescent="0.25">
      <c r="A36" s="50"/>
      <c r="B36" s="41"/>
      <c r="C36" s="41"/>
      <c r="D36" s="52"/>
      <c r="E36" s="52"/>
      <c r="F36" s="52"/>
      <c r="G36" s="41"/>
      <c r="H36" s="41"/>
      <c r="I36" s="22">
        <v>2021</v>
      </c>
      <c r="J36" s="22">
        <v>133.08000000000001</v>
      </c>
      <c r="K36" s="22">
        <v>977.1</v>
      </c>
      <c r="L36" s="41"/>
    </row>
    <row r="37" spans="1:14" x14ac:dyDescent="0.25">
      <c r="A37" s="50"/>
      <c r="B37" s="41"/>
      <c r="C37" s="41"/>
      <c r="D37" s="52"/>
      <c r="E37" s="52"/>
      <c r="F37" s="52"/>
      <c r="G37" s="41"/>
      <c r="H37" s="41"/>
      <c r="I37" s="22">
        <v>2022</v>
      </c>
      <c r="J37" s="22">
        <v>133.08000000000001</v>
      </c>
      <c r="K37" s="22">
        <v>133.08000000000001</v>
      </c>
      <c r="L37" s="41"/>
    </row>
    <row r="38" spans="1:14" x14ac:dyDescent="0.25">
      <c r="A38" s="50"/>
      <c r="B38" s="41"/>
      <c r="C38" s="41"/>
      <c r="D38" s="52"/>
      <c r="E38" s="52"/>
      <c r="F38" s="52"/>
      <c r="G38" s="41"/>
      <c r="H38" s="41"/>
      <c r="I38" s="22">
        <v>2023</v>
      </c>
      <c r="J38" s="22">
        <v>133.08000000000001</v>
      </c>
      <c r="K38" s="22">
        <v>133.08000000000001</v>
      </c>
      <c r="L38" s="41"/>
    </row>
    <row r="39" spans="1:14" x14ac:dyDescent="0.25">
      <c r="A39" s="54"/>
      <c r="B39" s="42"/>
      <c r="C39" s="42"/>
      <c r="D39" s="53"/>
      <c r="E39" s="53"/>
      <c r="F39" s="53"/>
      <c r="G39" s="42"/>
      <c r="H39" s="42"/>
      <c r="I39" s="22">
        <v>2024</v>
      </c>
      <c r="J39" s="22">
        <v>133.08000000000001</v>
      </c>
      <c r="K39" s="22">
        <v>133.08000000000001</v>
      </c>
      <c r="L39" s="42"/>
    </row>
    <row r="40" spans="1:14" x14ac:dyDescent="0.25">
      <c r="A40" s="32" t="s">
        <v>13</v>
      </c>
      <c r="B40" s="33"/>
      <c r="C40" s="33"/>
      <c r="D40" s="33"/>
      <c r="E40" s="34"/>
      <c r="F40" s="27">
        <f>F9+F11+F22+F28+F29+F30</f>
        <v>64256.186199999989</v>
      </c>
      <c r="G40" s="36"/>
      <c r="H40" s="37"/>
      <c r="I40" s="37"/>
      <c r="J40" s="37"/>
      <c r="K40" s="37"/>
      <c r="L40" s="38"/>
    </row>
    <row r="41" spans="1:14" x14ac:dyDescent="0.25">
      <c r="A41" s="32" t="s">
        <v>190</v>
      </c>
      <c r="B41" s="33"/>
      <c r="C41" s="33"/>
      <c r="D41" s="33"/>
      <c r="E41" s="34"/>
      <c r="F41" s="27">
        <f>F40</f>
        <v>64256.186199999989</v>
      </c>
      <c r="G41" s="36"/>
      <c r="H41" s="37"/>
      <c r="I41" s="37"/>
      <c r="J41" s="37"/>
      <c r="K41" s="37"/>
      <c r="L41" s="38"/>
    </row>
    <row r="42" spans="1:14" x14ac:dyDescent="0.25">
      <c r="A42" s="57" t="s">
        <v>191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</row>
    <row r="43" spans="1:14" x14ac:dyDescent="0.25">
      <c r="A43" s="58" t="s">
        <v>192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</row>
    <row r="44" spans="1:14" ht="11.25" customHeight="1" x14ac:dyDescent="0.25">
      <c r="A44" s="49" t="s">
        <v>15</v>
      </c>
      <c r="B44" s="40" t="s">
        <v>205</v>
      </c>
      <c r="C44" s="22">
        <v>2019</v>
      </c>
      <c r="D44" s="26">
        <v>9950.7785600000007</v>
      </c>
      <c r="E44" s="26">
        <v>30075.923329999998</v>
      </c>
      <c r="F44" s="26">
        <f>E44-D44</f>
        <v>20125.144769999999</v>
      </c>
      <c r="G44" s="39" t="s">
        <v>206</v>
      </c>
      <c r="H44" s="40" t="s">
        <v>207</v>
      </c>
      <c r="I44" s="40" t="s">
        <v>184</v>
      </c>
      <c r="J44" s="40" t="s">
        <v>208</v>
      </c>
      <c r="K44" s="40" t="s">
        <v>208</v>
      </c>
      <c r="L44" s="40" t="s">
        <v>264</v>
      </c>
    </row>
    <row r="45" spans="1:14" x14ac:dyDescent="0.25">
      <c r="A45" s="50"/>
      <c r="B45" s="41"/>
      <c r="C45" s="22">
        <v>2020</v>
      </c>
      <c r="D45" s="26">
        <v>5550</v>
      </c>
      <c r="E45" s="26">
        <v>21931.579900000001</v>
      </c>
      <c r="F45" s="26">
        <f t="shared" ref="F45:F79" si="4">E45-D45</f>
        <v>16381.579900000001</v>
      </c>
      <c r="G45" s="39"/>
      <c r="H45" s="41"/>
      <c r="I45" s="41"/>
      <c r="J45" s="41"/>
      <c r="K45" s="41"/>
      <c r="L45" s="41"/>
    </row>
    <row r="46" spans="1:14" x14ac:dyDescent="0.25">
      <c r="A46" s="50"/>
      <c r="B46" s="41"/>
      <c r="C46" s="22">
        <v>2021</v>
      </c>
      <c r="D46" s="26">
        <v>6270.3868000000002</v>
      </c>
      <c r="E46" s="26">
        <v>24153.80212</v>
      </c>
      <c r="F46" s="26">
        <f t="shared" si="4"/>
        <v>17883.41532</v>
      </c>
      <c r="G46" s="39"/>
      <c r="H46" s="41"/>
      <c r="I46" s="41"/>
      <c r="J46" s="41"/>
      <c r="K46" s="41"/>
      <c r="L46" s="41"/>
    </row>
    <row r="47" spans="1:14" x14ac:dyDescent="0.25">
      <c r="A47" s="50"/>
      <c r="B47" s="41"/>
      <c r="C47" s="22">
        <v>2022</v>
      </c>
      <c r="D47" s="26">
        <v>6270.3868000000002</v>
      </c>
      <c r="E47" s="26">
        <v>6270.3868000000002</v>
      </c>
      <c r="F47" s="26">
        <f t="shared" si="4"/>
        <v>0</v>
      </c>
      <c r="G47" s="39"/>
      <c r="H47" s="42"/>
      <c r="I47" s="42"/>
      <c r="J47" s="42"/>
      <c r="K47" s="42"/>
      <c r="L47" s="41"/>
    </row>
    <row r="48" spans="1:14" ht="14.25" customHeight="1" x14ac:dyDescent="0.25">
      <c r="A48" s="50"/>
      <c r="B48" s="41"/>
      <c r="C48" s="22">
        <v>2023</v>
      </c>
      <c r="D48" s="26">
        <v>6270.3868000000002</v>
      </c>
      <c r="E48" s="26">
        <v>6270.3868000000002</v>
      </c>
      <c r="F48" s="26">
        <f t="shared" si="4"/>
        <v>0</v>
      </c>
      <c r="G48" s="40" t="s">
        <v>209</v>
      </c>
      <c r="H48" s="40" t="s">
        <v>40</v>
      </c>
      <c r="I48" s="40" t="s">
        <v>184</v>
      </c>
      <c r="J48" s="40" t="s">
        <v>210</v>
      </c>
      <c r="K48" s="40" t="s">
        <v>210</v>
      </c>
      <c r="L48" s="41"/>
      <c r="N48" s="31"/>
    </row>
    <row r="49" spans="1:12" x14ac:dyDescent="0.25">
      <c r="A49" s="50"/>
      <c r="B49" s="41"/>
      <c r="C49" s="23">
        <v>2024</v>
      </c>
      <c r="D49" s="28">
        <v>6270.4</v>
      </c>
      <c r="E49" s="28">
        <v>6270.4</v>
      </c>
      <c r="F49" s="28">
        <f t="shared" si="4"/>
        <v>0</v>
      </c>
      <c r="G49" s="41"/>
      <c r="H49" s="41"/>
      <c r="I49" s="41"/>
      <c r="J49" s="41"/>
      <c r="K49" s="41"/>
      <c r="L49" s="41"/>
    </row>
    <row r="50" spans="1:12" ht="11.25" customHeight="1" x14ac:dyDescent="0.25">
      <c r="A50" s="49" t="s">
        <v>44</v>
      </c>
      <c r="B50" s="40" t="s">
        <v>198</v>
      </c>
      <c r="C50" s="22">
        <v>2019</v>
      </c>
      <c r="D50" s="26">
        <v>5513.72</v>
      </c>
      <c r="E50" s="26">
        <v>19532.59</v>
      </c>
      <c r="F50" s="28">
        <f t="shared" si="4"/>
        <v>14018.869999999999</v>
      </c>
      <c r="G50" s="41"/>
      <c r="H50" s="41"/>
      <c r="I50" s="41"/>
      <c r="J50" s="41"/>
      <c r="K50" s="41"/>
      <c r="L50" s="41"/>
    </row>
    <row r="51" spans="1:12" x14ac:dyDescent="0.25">
      <c r="A51" s="50"/>
      <c r="B51" s="41"/>
      <c r="C51" s="22">
        <v>2020</v>
      </c>
      <c r="D51" s="26">
        <v>5350</v>
      </c>
      <c r="E51" s="26">
        <v>16883.09505</v>
      </c>
      <c r="F51" s="28">
        <f t="shared" si="4"/>
        <v>11533.09505</v>
      </c>
      <c r="G51" s="41"/>
      <c r="H51" s="41"/>
      <c r="I51" s="41"/>
      <c r="J51" s="41"/>
      <c r="K51" s="41"/>
      <c r="L51" s="41"/>
    </row>
    <row r="52" spans="1:12" ht="11.25" customHeight="1" x14ac:dyDescent="0.25">
      <c r="A52" s="50"/>
      <c r="B52" s="41"/>
      <c r="C52" s="22">
        <v>2021</v>
      </c>
      <c r="D52" s="26">
        <v>1000</v>
      </c>
      <c r="E52" s="26">
        <v>16883.09505</v>
      </c>
      <c r="F52" s="28">
        <f t="shared" si="4"/>
        <v>15883.09505</v>
      </c>
      <c r="G52" s="41"/>
      <c r="H52" s="41"/>
      <c r="I52" s="41"/>
      <c r="J52" s="41"/>
      <c r="K52" s="41"/>
      <c r="L52" s="41"/>
    </row>
    <row r="53" spans="1:12" x14ac:dyDescent="0.25">
      <c r="A53" s="50"/>
      <c r="B53" s="41"/>
      <c r="C53" s="22">
        <v>2022</v>
      </c>
      <c r="D53" s="26">
        <v>1000</v>
      </c>
      <c r="E53" s="26">
        <v>1000</v>
      </c>
      <c r="F53" s="28">
        <f t="shared" si="4"/>
        <v>0</v>
      </c>
      <c r="G53" s="41"/>
      <c r="H53" s="41"/>
      <c r="I53" s="41"/>
      <c r="J53" s="41"/>
      <c r="K53" s="41"/>
      <c r="L53" s="41"/>
    </row>
    <row r="54" spans="1:12" x14ac:dyDescent="0.25">
      <c r="A54" s="50"/>
      <c r="B54" s="41"/>
      <c r="C54" s="22">
        <v>2023</v>
      </c>
      <c r="D54" s="26">
        <v>1000</v>
      </c>
      <c r="E54" s="26">
        <v>1000</v>
      </c>
      <c r="F54" s="28">
        <f t="shared" si="4"/>
        <v>0</v>
      </c>
      <c r="G54" s="41"/>
      <c r="H54" s="41"/>
      <c r="I54" s="41"/>
      <c r="J54" s="41"/>
      <c r="K54" s="41"/>
      <c r="L54" s="41"/>
    </row>
    <row r="55" spans="1:12" ht="21.75" customHeight="1" x14ac:dyDescent="0.25">
      <c r="A55" s="54"/>
      <c r="B55" s="42"/>
      <c r="C55" s="23">
        <v>2024</v>
      </c>
      <c r="D55" s="26">
        <v>1000</v>
      </c>
      <c r="E55" s="26">
        <v>1000</v>
      </c>
      <c r="F55" s="28">
        <f t="shared" si="4"/>
        <v>0</v>
      </c>
      <c r="G55" s="42"/>
      <c r="H55" s="42"/>
      <c r="I55" s="42"/>
      <c r="J55" s="42"/>
      <c r="K55" s="42"/>
      <c r="L55" s="41"/>
    </row>
    <row r="56" spans="1:12" ht="14.25" customHeight="1" x14ac:dyDescent="0.25">
      <c r="A56" s="49" t="s">
        <v>138</v>
      </c>
      <c r="B56" s="40" t="s">
        <v>199</v>
      </c>
      <c r="C56" s="22">
        <v>2019</v>
      </c>
      <c r="D56" s="26">
        <v>0</v>
      </c>
      <c r="E56" s="26">
        <v>0</v>
      </c>
      <c r="F56" s="28">
        <f t="shared" si="4"/>
        <v>0</v>
      </c>
      <c r="G56" s="40" t="s">
        <v>211</v>
      </c>
      <c r="H56" s="40" t="s">
        <v>207</v>
      </c>
      <c r="I56" s="40" t="s">
        <v>184</v>
      </c>
      <c r="J56" s="40" t="s">
        <v>212</v>
      </c>
      <c r="K56" s="40" t="s">
        <v>212</v>
      </c>
      <c r="L56" s="41"/>
    </row>
    <row r="57" spans="1:12" ht="11.25" customHeight="1" x14ac:dyDescent="0.25">
      <c r="A57" s="50"/>
      <c r="B57" s="41"/>
      <c r="C57" s="22">
        <v>2020</v>
      </c>
      <c r="D57" s="26">
        <v>0</v>
      </c>
      <c r="E57" s="26">
        <v>0</v>
      </c>
      <c r="F57" s="28">
        <f t="shared" si="4"/>
        <v>0</v>
      </c>
      <c r="G57" s="41"/>
      <c r="H57" s="41"/>
      <c r="I57" s="41"/>
      <c r="J57" s="41"/>
      <c r="K57" s="41"/>
      <c r="L57" s="41"/>
    </row>
    <row r="58" spans="1:12" x14ac:dyDescent="0.25">
      <c r="A58" s="50"/>
      <c r="B58" s="41"/>
      <c r="C58" s="22">
        <v>2021</v>
      </c>
      <c r="D58" s="26">
        <v>1000</v>
      </c>
      <c r="E58" s="26">
        <v>0</v>
      </c>
      <c r="F58" s="28">
        <f t="shared" si="4"/>
        <v>-1000</v>
      </c>
      <c r="G58" s="41"/>
      <c r="H58" s="41"/>
      <c r="I58" s="41"/>
      <c r="J58" s="41"/>
      <c r="K58" s="41"/>
      <c r="L58" s="41"/>
    </row>
    <row r="59" spans="1:12" x14ac:dyDescent="0.25">
      <c r="A59" s="50"/>
      <c r="B59" s="41"/>
      <c r="C59" s="22">
        <v>2022</v>
      </c>
      <c r="D59" s="26">
        <v>1000</v>
      </c>
      <c r="E59" s="26">
        <v>1000</v>
      </c>
      <c r="F59" s="28">
        <f t="shared" si="4"/>
        <v>0</v>
      </c>
      <c r="G59" s="41"/>
      <c r="H59" s="41"/>
      <c r="I59" s="41"/>
      <c r="J59" s="41"/>
      <c r="K59" s="41"/>
      <c r="L59" s="41"/>
    </row>
    <row r="60" spans="1:12" x14ac:dyDescent="0.25">
      <c r="A60" s="50"/>
      <c r="B60" s="41"/>
      <c r="C60" s="22">
        <v>2023</v>
      </c>
      <c r="D60" s="26">
        <v>1000</v>
      </c>
      <c r="E60" s="26">
        <v>1000</v>
      </c>
      <c r="F60" s="28">
        <f t="shared" si="4"/>
        <v>0</v>
      </c>
      <c r="G60" s="41"/>
      <c r="H60" s="41"/>
      <c r="I60" s="41"/>
      <c r="J60" s="41"/>
      <c r="K60" s="41"/>
      <c r="L60" s="41"/>
    </row>
    <row r="61" spans="1:12" x14ac:dyDescent="0.25">
      <c r="A61" s="54"/>
      <c r="B61" s="42"/>
      <c r="C61" s="23">
        <v>2024</v>
      </c>
      <c r="D61" s="26">
        <v>1000</v>
      </c>
      <c r="E61" s="26">
        <v>1000</v>
      </c>
      <c r="F61" s="28">
        <f t="shared" si="4"/>
        <v>0</v>
      </c>
      <c r="G61" s="42"/>
      <c r="H61" s="42"/>
      <c r="I61" s="42"/>
      <c r="J61" s="42"/>
      <c r="K61" s="42"/>
      <c r="L61" s="41"/>
    </row>
    <row r="62" spans="1:12" ht="18" customHeight="1" x14ac:dyDescent="0.25">
      <c r="A62" s="49" t="s">
        <v>193</v>
      </c>
      <c r="B62" s="40" t="s">
        <v>200</v>
      </c>
      <c r="C62" s="22">
        <v>2019</v>
      </c>
      <c r="D62" s="26">
        <v>200</v>
      </c>
      <c r="E62" s="26">
        <v>200</v>
      </c>
      <c r="F62" s="28">
        <f t="shared" si="4"/>
        <v>0</v>
      </c>
      <c r="G62" s="40" t="s">
        <v>213</v>
      </c>
      <c r="H62" s="40" t="s">
        <v>40</v>
      </c>
      <c r="I62" s="40" t="s">
        <v>184</v>
      </c>
      <c r="J62" s="40" t="s">
        <v>210</v>
      </c>
      <c r="K62" s="40" t="s">
        <v>210</v>
      </c>
      <c r="L62" s="41"/>
    </row>
    <row r="63" spans="1:12" x14ac:dyDescent="0.25">
      <c r="A63" s="50"/>
      <c r="B63" s="41"/>
      <c r="C63" s="22">
        <v>2020</v>
      </c>
      <c r="D63" s="26">
        <v>200</v>
      </c>
      <c r="E63" s="26">
        <v>200</v>
      </c>
      <c r="F63" s="28">
        <f t="shared" si="4"/>
        <v>0</v>
      </c>
      <c r="G63" s="41"/>
      <c r="H63" s="41"/>
      <c r="I63" s="41"/>
      <c r="J63" s="41"/>
      <c r="K63" s="41"/>
      <c r="L63" s="41"/>
    </row>
    <row r="64" spans="1:12" ht="11.25" customHeight="1" x14ac:dyDescent="0.25">
      <c r="A64" s="50"/>
      <c r="B64" s="41"/>
      <c r="C64" s="22">
        <v>2021</v>
      </c>
      <c r="D64" s="26">
        <v>2270.3868000000002</v>
      </c>
      <c r="E64" s="26">
        <v>200</v>
      </c>
      <c r="F64" s="28">
        <f t="shared" si="4"/>
        <v>-2070.3868000000002</v>
      </c>
      <c r="G64" s="41"/>
      <c r="H64" s="41"/>
      <c r="I64" s="41"/>
      <c r="J64" s="41"/>
      <c r="K64" s="41"/>
      <c r="L64" s="41"/>
    </row>
    <row r="65" spans="1:12" x14ac:dyDescent="0.25">
      <c r="A65" s="50"/>
      <c r="B65" s="41"/>
      <c r="C65" s="22">
        <v>2022</v>
      </c>
      <c r="D65" s="26">
        <v>2270.3868000000002</v>
      </c>
      <c r="E65" s="26">
        <v>2270.3868000000002</v>
      </c>
      <c r="F65" s="28">
        <f t="shared" si="4"/>
        <v>0</v>
      </c>
      <c r="G65" s="41"/>
      <c r="H65" s="41"/>
      <c r="I65" s="41"/>
      <c r="J65" s="41"/>
      <c r="K65" s="41"/>
      <c r="L65" s="41"/>
    </row>
    <row r="66" spans="1:12" x14ac:dyDescent="0.25">
      <c r="A66" s="50"/>
      <c r="B66" s="41"/>
      <c r="C66" s="22">
        <v>2023</v>
      </c>
      <c r="D66" s="26">
        <v>2270.3868000000002</v>
      </c>
      <c r="E66" s="26">
        <v>2270.3868000000002</v>
      </c>
      <c r="F66" s="28">
        <f t="shared" si="4"/>
        <v>0</v>
      </c>
      <c r="G66" s="41"/>
      <c r="H66" s="41"/>
      <c r="I66" s="41"/>
      <c r="J66" s="41"/>
      <c r="K66" s="41"/>
      <c r="L66" s="41"/>
    </row>
    <row r="67" spans="1:12" ht="16.5" customHeight="1" x14ac:dyDescent="0.25">
      <c r="A67" s="54"/>
      <c r="B67" s="42"/>
      <c r="C67" s="23">
        <v>2024</v>
      </c>
      <c r="D67" s="26">
        <v>2270.3868000000002</v>
      </c>
      <c r="E67" s="26">
        <v>2270.3868000000002</v>
      </c>
      <c r="F67" s="28">
        <f t="shared" si="4"/>
        <v>0</v>
      </c>
      <c r="G67" s="41"/>
      <c r="H67" s="41"/>
      <c r="I67" s="41"/>
      <c r="J67" s="41"/>
      <c r="K67" s="41"/>
      <c r="L67" s="41"/>
    </row>
    <row r="68" spans="1:12" x14ac:dyDescent="0.25">
      <c r="A68" s="49" t="s">
        <v>194</v>
      </c>
      <c r="B68" s="40" t="s">
        <v>201</v>
      </c>
      <c r="C68" s="22">
        <v>2019</v>
      </c>
      <c r="D68" s="26">
        <v>0</v>
      </c>
      <c r="E68" s="26">
        <v>0</v>
      </c>
      <c r="F68" s="28">
        <f t="shared" si="4"/>
        <v>0</v>
      </c>
      <c r="G68" s="41"/>
      <c r="H68" s="41"/>
      <c r="I68" s="41"/>
      <c r="J68" s="41"/>
      <c r="K68" s="41"/>
      <c r="L68" s="41"/>
    </row>
    <row r="69" spans="1:12" x14ac:dyDescent="0.25">
      <c r="A69" s="50"/>
      <c r="B69" s="41"/>
      <c r="C69" s="22">
        <v>2020</v>
      </c>
      <c r="D69" s="26">
        <v>0</v>
      </c>
      <c r="E69" s="26">
        <v>0</v>
      </c>
      <c r="F69" s="28">
        <f t="shared" si="4"/>
        <v>0</v>
      </c>
      <c r="G69" s="41"/>
      <c r="H69" s="41"/>
      <c r="I69" s="41"/>
      <c r="J69" s="41"/>
      <c r="K69" s="41"/>
      <c r="L69" s="41"/>
    </row>
    <row r="70" spans="1:12" x14ac:dyDescent="0.25">
      <c r="A70" s="50"/>
      <c r="B70" s="41"/>
      <c r="C70" s="22">
        <v>2021</v>
      </c>
      <c r="D70" s="26">
        <v>2000</v>
      </c>
      <c r="E70" s="26">
        <v>0</v>
      </c>
      <c r="F70" s="28">
        <f t="shared" si="4"/>
        <v>-2000</v>
      </c>
      <c r="G70" s="42"/>
      <c r="H70" s="42"/>
      <c r="I70" s="42"/>
      <c r="J70" s="42"/>
      <c r="K70" s="42"/>
      <c r="L70" s="41"/>
    </row>
    <row r="71" spans="1:12" ht="11.25" customHeight="1" x14ac:dyDescent="0.25">
      <c r="A71" s="50"/>
      <c r="B71" s="41"/>
      <c r="C71" s="22">
        <v>2022</v>
      </c>
      <c r="D71" s="26">
        <v>2000</v>
      </c>
      <c r="E71" s="26">
        <v>2000</v>
      </c>
      <c r="F71" s="28">
        <f t="shared" si="4"/>
        <v>0</v>
      </c>
      <c r="G71" s="40" t="s">
        <v>214</v>
      </c>
      <c r="H71" s="40" t="s">
        <v>216</v>
      </c>
      <c r="I71" s="40" t="s">
        <v>184</v>
      </c>
      <c r="J71" s="40" t="s">
        <v>217</v>
      </c>
      <c r="K71" s="40" t="s">
        <v>217</v>
      </c>
      <c r="L71" s="41"/>
    </row>
    <row r="72" spans="1:12" x14ac:dyDescent="0.25">
      <c r="A72" s="50"/>
      <c r="B72" s="41"/>
      <c r="C72" s="22">
        <v>2023</v>
      </c>
      <c r="D72" s="26">
        <v>2000</v>
      </c>
      <c r="E72" s="26">
        <v>2000</v>
      </c>
      <c r="F72" s="28">
        <f t="shared" si="4"/>
        <v>0</v>
      </c>
      <c r="G72" s="41"/>
      <c r="H72" s="41"/>
      <c r="I72" s="41"/>
      <c r="J72" s="41"/>
      <c r="K72" s="41"/>
      <c r="L72" s="41"/>
    </row>
    <row r="73" spans="1:12" x14ac:dyDescent="0.25">
      <c r="A73" s="54"/>
      <c r="B73" s="42"/>
      <c r="C73" s="23">
        <v>2024</v>
      </c>
      <c r="D73" s="26">
        <v>2000</v>
      </c>
      <c r="E73" s="26">
        <v>2000</v>
      </c>
      <c r="F73" s="28">
        <f t="shared" si="4"/>
        <v>0</v>
      </c>
      <c r="G73" s="41"/>
      <c r="H73" s="41"/>
      <c r="I73" s="41"/>
      <c r="J73" s="41"/>
      <c r="K73" s="41"/>
      <c r="L73" s="41"/>
    </row>
    <row r="74" spans="1:12" x14ac:dyDescent="0.25">
      <c r="A74" s="49" t="s">
        <v>195</v>
      </c>
      <c r="B74" s="40" t="s">
        <v>202</v>
      </c>
      <c r="C74" s="22">
        <v>2019</v>
      </c>
      <c r="D74" s="26">
        <v>4237.0585600000004</v>
      </c>
      <c r="E74" s="26">
        <v>4000</v>
      </c>
      <c r="F74" s="28">
        <f t="shared" si="4"/>
        <v>-237.0585600000004</v>
      </c>
      <c r="G74" s="41"/>
      <c r="H74" s="41"/>
      <c r="I74" s="41"/>
      <c r="J74" s="41"/>
      <c r="K74" s="41"/>
      <c r="L74" s="41"/>
    </row>
    <row r="75" spans="1:12" x14ac:dyDescent="0.25">
      <c r="A75" s="50"/>
      <c r="B75" s="41"/>
      <c r="C75" s="22">
        <v>2020</v>
      </c>
      <c r="D75" s="26">
        <v>0</v>
      </c>
      <c r="E75" s="26">
        <v>0</v>
      </c>
      <c r="F75" s="28">
        <f t="shared" si="4"/>
        <v>0</v>
      </c>
      <c r="G75" s="41"/>
      <c r="H75" s="41"/>
      <c r="I75" s="41"/>
      <c r="J75" s="41"/>
      <c r="K75" s="41"/>
      <c r="L75" s="41"/>
    </row>
    <row r="76" spans="1:12" x14ac:dyDescent="0.25">
      <c r="A76" s="50"/>
      <c r="B76" s="41"/>
      <c r="C76" s="22">
        <v>2021</v>
      </c>
      <c r="D76" s="26">
        <v>0</v>
      </c>
      <c r="E76" s="26">
        <v>0</v>
      </c>
      <c r="F76" s="28">
        <f t="shared" si="4"/>
        <v>0</v>
      </c>
      <c r="G76" s="41"/>
      <c r="H76" s="41"/>
      <c r="I76" s="41"/>
      <c r="J76" s="41"/>
      <c r="K76" s="41"/>
      <c r="L76" s="41"/>
    </row>
    <row r="77" spans="1:12" x14ac:dyDescent="0.25">
      <c r="A77" s="50"/>
      <c r="B77" s="41"/>
      <c r="C77" s="22">
        <v>2022</v>
      </c>
      <c r="D77" s="26">
        <v>0</v>
      </c>
      <c r="E77" s="26">
        <v>0</v>
      </c>
      <c r="F77" s="28">
        <f t="shared" si="4"/>
        <v>0</v>
      </c>
      <c r="G77" s="41"/>
      <c r="H77" s="41"/>
      <c r="I77" s="41"/>
      <c r="J77" s="41"/>
      <c r="K77" s="41"/>
      <c r="L77" s="41"/>
    </row>
    <row r="78" spans="1:12" ht="11.25" customHeight="1" x14ac:dyDescent="0.25">
      <c r="A78" s="50"/>
      <c r="B78" s="41"/>
      <c r="C78" s="22">
        <v>2023</v>
      </c>
      <c r="D78" s="26">
        <v>0</v>
      </c>
      <c r="E78" s="26">
        <v>0</v>
      </c>
      <c r="F78" s="28">
        <f t="shared" si="4"/>
        <v>0</v>
      </c>
      <c r="G78" s="41"/>
      <c r="H78" s="41"/>
      <c r="I78" s="41"/>
      <c r="J78" s="41"/>
      <c r="K78" s="41"/>
      <c r="L78" s="41"/>
    </row>
    <row r="79" spans="1:12" x14ac:dyDescent="0.25">
      <c r="A79" s="54"/>
      <c r="B79" s="42"/>
      <c r="C79" s="23">
        <v>2024</v>
      </c>
      <c r="D79" s="26">
        <v>0</v>
      </c>
      <c r="E79" s="26">
        <v>0</v>
      </c>
      <c r="F79" s="28">
        <f t="shared" si="4"/>
        <v>0</v>
      </c>
      <c r="G79" s="42"/>
      <c r="H79" s="42"/>
      <c r="I79" s="42"/>
      <c r="J79" s="42"/>
      <c r="K79" s="42"/>
      <c r="L79" s="41"/>
    </row>
    <row r="80" spans="1:12" ht="11.25" customHeight="1" x14ac:dyDescent="0.25">
      <c r="A80" s="49" t="s">
        <v>196</v>
      </c>
      <c r="B80" s="40" t="s">
        <v>203</v>
      </c>
      <c r="C80" s="22">
        <v>2019</v>
      </c>
      <c r="D80" s="40" t="s">
        <v>228</v>
      </c>
      <c r="E80" s="26">
        <v>5243.3333299999995</v>
      </c>
      <c r="F80" s="26">
        <v>5243.3333299999995</v>
      </c>
      <c r="G80" s="40" t="s">
        <v>215</v>
      </c>
      <c r="H80" s="40" t="s">
        <v>40</v>
      </c>
      <c r="I80" s="40" t="s">
        <v>184</v>
      </c>
      <c r="J80" s="40" t="s">
        <v>210</v>
      </c>
      <c r="K80" s="40" t="s">
        <v>210</v>
      </c>
      <c r="L80" s="41"/>
    </row>
    <row r="81" spans="1:12" x14ac:dyDescent="0.25">
      <c r="A81" s="50"/>
      <c r="B81" s="41"/>
      <c r="C81" s="22">
        <v>2020</v>
      </c>
      <c r="D81" s="41"/>
      <c r="E81" s="26">
        <v>4848.4848499999998</v>
      </c>
      <c r="F81" s="26">
        <v>4848.4848499999998</v>
      </c>
      <c r="G81" s="41"/>
      <c r="H81" s="41"/>
      <c r="I81" s="41"/>
      <c r="J81" s="41"/>
      <c r="K81" s="41"/>
      <c r="L81" s="41"/>
    </row>
    <row r="82" spans="1:12" x14ac:dyDescent="0.25">
      <c r="A82" s="50"/>
      <c r="B82" s="41"/>
      <c r="C82" s="22">
        <v>2021</v>
      </c>
      <c r="D82" s="41"/>
      <c r="E82" s="26">
        <v>7070.7070700000004</v>
      </c>
      <c r="F82" s="26">
        <v>7070.7070700000004</v>
      </c>
      <c r="G82" s="41"/>
      <c r="H82" s="41"/>
      <c r="I82" s="41"/>
      <c r="J82" s="41"/>
      <c r="K82" s="41"/>
      <c r="L82" s="41"/>
    </row>
    <row r="83" spans="1:12" x14ac:dyDescent="0.25">
      <c r="A83" s="50"/>
      <c r="B83" s="41"/>
      <c r="C83" s="22">
        <v>2022</v>
      </c>
      <c r="D83" s="41"/>
      <c r="E83" s="26">
        <v>0</v>
      </c>
      <c r="F83" s="26">
        <v>0</v>
      </c>
      <c r="G83" s="41"/>
      <c r="H83" s="41"/>
      <c r="I83" s="41"/>
      <c r="J83" s="41"/>
      <c r="K83" s="41"/>
      <c r="L83" s="41"/>
    </row>
    <row r="84" spans="1:12" x14ac:dyDescent="0.25">
      <c r="A84" s="50"/>
      <c r="B84" s="41"/>
      <c r="C84" s="22">
        <v>2023</v>
      </c>
      <c r="D84" s="41"/>
      <c r="E84" s="26">
        <v>0</v>
      </c>
      <c r="F84" s="26">
        <v>0</v>
      </c>
      <c r="G84" s="41"/>
      <c r="H84" s="41"/>
      <c r="I84" s="41"/>
      <c r="J84" s="41"/>
      <c r="K84" s="41"/>
      <c r="L84" s="41"/>
    </row>
    <row r="85" spans="1:12" ht="27" customHeight="1" x14ac:dyDescent="0.25">
      <c r="A85" s="54"/>
      <c r="B85" s="42"/>
      <c r="C85" s="23">
        <v>2024</v>
      </c>
      <c r="D85" s="42"/>
      <c r="E85" s="26">
        <v>0</v>
      </c>
      <c r="F85" s="26">
        <v>0</v>
      </c>
      <c r="G85" s="41"/>
      <c r="H85" s="41"/>
      <c r="I85" s="41"/>
      <c r="J85" s="41"/>
      <c r="K85" s="41"/>
      <c r="L85" s="41"/>
    </row>
    <row r="86" spans="1:12" x14ac:dyDescent="0.25">
      <c r="A86" s="49" t="s">
        <v>197</v>
      </c>
      <c r="B86" s="40" t="s">
        <v>204</v>
      </c>
      <c r="C86" s="22">
        <v>2019</v>
      </c>
      <c r="D86" s="40" t="s">
        <v>228</v>
      </c>
      <c r="E86" s="26">
        <v>1100</v>
      </c>
      <c r="F86" s="26">
        <v>1100</v>
      </c>
      <c r="G86" s="41"/>
      <c r="H86" s="41"/>
      <c r="I86" s="41"/>
      <c r="J86" s="41"/>
      <c r="K86" s="41"/>
      <c r="L86" s="41"/>
    </row>
    <row r="87" spans="1:12" x14ac:dyDescent="0.25">
      <c r="A87" s="50"/>
      <c r="B87" s="41"/>
      <c r="C87" s="22">
        <v>2020</v>
      </c>
      <c r="D87" s="41"/>
      <c r="E87" s="26">
        <v>0</v>
      </c>
      <c r="F87" s="26">
        <v>0</v>
      </c>
      <c r="G87" s="41"/>
      <c r="H87" s="41"/>
      <c r="I87" s="41"/>
      <c r="J87" s="41"/>
      <c r="K87" s="41"/>
      <c r="L87" s="41"/>
    </row>
    <row r="88" spans="1:12" x14ac:dyDescent="0.25">
      <c r="A88" s="50"/>
      <c r="B88" s="41"/>
      <c r="C88" s="22">
        <v>2021</v>
      </c>
      <c r="D88" s="41"/>
      <c r="E88" s="26">
        <v>0</v>
      </c>
      <c r="F88" s="26">
        <v>0</v>
      </c>
      <c r="G88" s="41"/>
      <c r="H88" s="41"/>
      <c r="I88" s="41"/>
      <c r="J88" s="41"/>
      <c r="K88" s="41"/>
      <c r="L88" s="41"/>
    </row>
    <row r="89" spans="1:12" x14ac:dyDescent="0.25">
      <c r="A89" s="50"/>
      <c r="B89" s="41"/>
      <c r="C89" s="22">
        <v>2022</v>
      </c>
      <c r="D89" s="41"/>
      <c r="E89" s="26">
        <v>0</v>
      </c>
      <c r="F89" s="26">
        <v>0</v>
      </c>
      <c r="G89" s="41"/>
      <c r="H89" s="41"/>
      <c r="I89" s="41"/>
      <c r="J89" s="41"/>
      <c r="K89" s="41"/>
      <c r="L89" s="41"/>
    </row>
    <row r="90" spans="1:12" x14ac:dyDescent="0.25">
      <c r="A90" s="50"/>
      <c r="B90" s="41"/>
      <c r="C90" s="22">
        <v>2023</v>
      </c>
      <c r="D90" s="41"/>
      <c r="E90" s="26">
        <v>0</v>
      </c>
      <c r="F90" s="26">
        <v>0</v>
      </c>
      <c r="G90" s="41"/>
      <c r="H90" s="41"/>
      <c r="I90" s="41"/>
      <c r="J90" s="41"/>
      <c r="K90" s="41"/>
      <c r="L90" s="41"/>
    </row>
    <row r="91" spans="1:12" ht="38.25" customHeight="1" x14ac:dyDescent="0.25">
      <c r="A91" s="54"/>
      <c r="B91" s="42"/>
      <c r="C91" s="23">
        <v>2024</v>
      </c>
      <c r="D91" s="42"/>
      <c r="E91" s="26">
        <v>0</v>
      </c>
      <c r="F91" s="26">
        <v>0</v>
      </c>
      <c r="G91" s="42"/>
      <c r="H91" s="42"/>
      <c r="I91" s="42"/>
      <c r="J91" s="42"/>
      <c r="K91" s="42"/>
      <c r="L91" s="42"/>
    </row>
    <row r="92" spans="1:12" x14ac:dyDescent="0.25">
      <c r="A92" s="32" t="s">
        <v>101</v>
      </c>
      <c r="B92" s="33"/>
      <c r="C92" s="33"/>
      <c r="D92" s="33"/>
      <c r="E92" s="34"/>
      <c r="F92" s="27">
        <f>F50+F51+F52+F58+F64+F70+F74+F80+F81+F82+F86</f>
        <v>54390.139990000011</v>
      </c>
      <c r="G92" s="36"/>
      <c r="H92" s="37"/>
      <c r="I92" s="37"/>
      <c r="J92" s="37"/>
      <c r="K92" s="37"/>
      <c r="L92" s="38"/>
    </row>
    <row r="93" spans="1:12" ht="23.25" customHeight="1" x14ac:dyDescent="0.25">
      <c r="A93" s="46" t="s">
        <v>218</v>
      </c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8"/>
    </row>
    <row r="94" spans="1:12" ht="14.25" customHeight="1" x14ac:dyDescent="0.25">
      <c r="A94" s="49" t="s">
        <v>76</v>
      </c>
      <c r="B94" s="40" t="s">
        <v>219</v>
      </c>
      <c r="C94" s="22">
        <v>2019</v>
      </c>
      <c r="D94" s="26">
        <v>182184.5</v>
      </c>
      <c r="E94" s="26">
        <v>148026</v>
      </c>
      <c r="F94" s="26">
        <f>E94-D94</f>
        <v>-34158.5</v>
      </c>
      <c r="G94" s="40" t="s">
        <v>177</v>
      </c>
      <c r="H94" s="40" t="s">
        <v>179</v>
      </c>
      <c r="I94" s="22">
        <v>2019</v>
      </c>
      <c r="J94" s="22">
        <v>78</v>
      </c>
      <c r="K94" s="22">
        <v>59</v>
      </c>
      <c r="L94" s="40"/>
    </row>
    <row r="95" spans="1:12" x14ac:dyDescent="0.25">
      <c r="A95" s="50"/>
      <c r="B95" s="41"/>
      <c r="C95" s="22">
        <v>2020</v>
      </c>
      <c r="D95" s="26">
        <v>169081.59999999998</v>
      </c>
      <c r="E95" s="26">
        <v>89411.1</v>
      </c>
      <c r="F95" s="26">
        <f t="shared" ref="F95:F99" si="5">E95-D95</f>
        <v>-79670.499999999971</v>
      </c>
      <c r="G95" s="41"/>
      <c r="H95" s="41"/>
      <c r="I95" s="22">
        <v>2020</v>
      </c>
      <c r="J95" s="22">
        <v>72</v>
      </c>
      <c r="K95" s="22">
        <v>35</v>
      </c>
      <c r="L95" s="41"/>
    </row>
    <row r="96" spans="1:12" x14ac:dyDescent="0.25">
      <c r="A96" s="50"/>
      <c r="B96" s="41"/>
      <c r="C96" s="22">
        <v>2021</v>
      </c>
      <c r="D96" s="26">
        <v>0</v>
      </c>
      <c r="E96" s="26">
        <v>99629.5</v>
      </c>
      <c r="F96" s="26">
        <f t="shared" si="5"/>
        <v>99629.5</v>
      </c>
      <c r="G96" s="41"/>
      <c r="H96" s="41"/>
      <c r="I96" s="22">
        <v>2021</v>
      </c>
      <c r="J96" s="22">
        <v>0</v>
      </c>
      <c r="K96" s="22">
        <v>39</v>
      </c>
      <c r="L96" s="41"/>
    </row>
    <row r="97" spans="1:12" x14ac:dyDescent="0.25">
      <c r="A97" s="50"/>
      <c r="B97" s="41"/>
      <c r="C97" s="22">
        <v>2022</v>
      </c>
      <c r="D97" s="26">
        <v>0</v>
      </c>
      <c r="E97" s="26">
        <v>0</v>
      </c>
      <c r="F97" s="26">
        <f t="shared" si="5"/>
        <v>0</v>
      </c>
      <c r="G97" s="41"/>
      <c r="H97" s="41"/>
      <c r="I97" s="22">
        <v>2022</v>
      </c>
      <c r="J97" s="22">
        <v>0</v>
      </c>
      <c r="K97" s="22">
        <v>0</v>
      </c>
      <c r="L97" s="41"/>
    </row>
    <row r="98" spans="1:12" x14ac:dyDescent="0.25">
      <c r="A98" s="50"/>
      <c r="B98" s="41"/>
      <c r="C98" s="22">
        <v>2023</v>
      </c>
      <c r="D98" s="26">
        <v>0</v>
      </c>
      <c r="E98" s="26">
        <v>0</v>
      </c>
      <c r="F98" s="26">
        <f t="shared" si="5"/>
        <v>0</v>
      </c>
      <c r="G98" s="41"/>
      <c r="H98" s="41"/>
      <c r="I98" s="22">
        <v>2023</v>
      </c>
      <c r="J98" s="22">
        <v>0</v>
      </c>
      <c r="K98" s="22">
        <v>0</v>
      </c>
      <c r="L98" s="41"/>
    </row>
    <row r="99" spans="1:12" x14ac:dyDescent="0.25">
      <c r="A99" s="50"/>
      <c r="B99" s="41"/>
      <c r="C99" s="40">
        <v>2024</v>
      </c>
      <c r="D99" s="51">
        <v>0</v>
      </c>
      <c r="E99" s="51">
        <v>0</v>
      </c>
      <c r="F99" s="51">
        <f t="shared" si="5"/>
        <v>0</v>
      </c>
      <c r="G99" s="42"/>
      <c r="H99" s="42"/>
      <c r="I99" s="23">
        <v>2024</v>
      </c>
      <c r="J99" s="22">
        <v>0</v>
      </c>
      <c r="K99" s="22">
        <v>0</v>
      </c>
      <c r="L99" s="42"/>
    </row>
    <row r="100" spans="1:12" ht="15" customHeight="1" x14ac:dyDescent="0.25">
      <c r="A100" s="50"/>
      <c r="B100" s="41"/>
      <c r="C100" s="41"/>
      <c r="D100" s="52"/>
      <c r="E100" s="52"/>
      <c r="F100" s="52"/>
      <c r="G100" s="40" t="s">
        <v>220</v>
      </c>
      <c r="H100" s="40" t="s">
        <v>179</v>
      </c>
      <c r="I100" s="22">
        <v>2019</v>
      </c>
      <c r="J100" s="22">
        <v>78</v>
      </c>
      <c r="K100" s="22">
        <v>59</v>
      </c>
      <c r="L100" s="40"/>
    </row>
    <row r="101" spans="1:12" x14ac:dyDescent="0.25">
      <c r="A101" s="50"/>
      <c r="B101" s="41"/>
      <c r="C101" s="41"/>
      <c r="D101" s="52"/>
      <c r="E101" s="52"/>
      <c r="F101" s="52"/>
      <c r="G101" s="41"/>
      <c r="H101" s="41"/>
      <c r="I101" s="22">
        <v>2020</v>
      </c>
      <c r="J101" s="22">
        <v>72</v>
      </c>
      <c r="K101" s="22">
        <v>35</v>
      </c>
      <c r="L101" s="41"/>
    </row>
    <row r="102" spans="1:12" x14ac:dyDescent="0.25">
      <c r="A102" s="50"/>
      <c r="B102" s="41"/>
      <c r="C102" s="41"/>
      <c r="D102" s="52"/>
      <c r="E102" s="52"/>
      <c r="F102" s="52"/>
      <c r="G102" s="41"/>
      <c r="H102" s="41"/>
      <c r="I102" s="22">
        <v>2021</v>
      </c>
      <c r="J102" s="22">
        <v>0</v>
      </c>
      <c r="K102" s="22">
        <v>39</v>
      </c>
      <c r="L102" s="41"/>
    </row>
    <row r="103" spans="1:12" x14ac:dyDescent="0.25">
      <c r="A103" s="50"/>
      <c r="B103" s="41"/>
      <c r="C103" s="41"/>
      <c r="D103" s="52"/>
      <c r="E103" s="52"/>
      <c r="F103" s="52"/>
      <c r="G103" s="41"/>
      <c r="H103" s="41"/>
      <c r="I103" s="22">
        <v>2022</v>
      </c>
      <c r="J103" s="22">
        <v>0</v>
      </c>
      <c r="K103" s="22">
        <v>0</v>
      </c>
      <c r="L103" s="41"/>
    </row>
    <row r="104" spans="1:12" x14ac:dyDescent="0.25">
      <c r="A104" s="50"/>
      <c r="B104" s="41"/>
      <c r="C104" s="41"/>
      <c r="D104" s="52"/>
      <c r="E104" s="52"/>
      <c r="F104" s="52"/>
      <c r="G104" s="41"/>
      <c r="H104" s="41"/>
      <c r="I104" s="22">
        <v>2023</v>
      </c>
      <c r="J104" s="22">
        <v>0</v>
      </c>
      <c r="K104" s="22">
        <v>0</v>
      </c>
      <c r="L104" s="41"/>
    </row>
    <row r="105" spans="1:12" ht="45" customHeight="1" x14ac:dyDescent="0.25">
      <c r="A105" s="54"/>
      <c r="B105" s="42"/>
      <c r="C105" s="42"/>
      <c r="D105" s="53"/>
      <c r="E105" s="53"/>
      <c r="F105" s="53"/>
      <c r="G105" s="42"/>
      <c r="H105" s="42"/>
      <c r="I105" s="23">
        <v>2024</v>
      </c>
      <c r="J105" s="22">
        <v>0</v>
      </c>
      <c r="K105" s="22">
        <v>0</v>
      </c>
      <c r="L105" s="42"/>
    </row>
    <row r="106" spans="1:12" ht="19.5" customHeight="1" x14ac:dyDescent="0.25">
      <c r="A106" s="49" t="s">
        <v>221</v>
      </c>
      <c r="B106" s="40" t="s">
        <v>222</v>
      </c>
      <c r="C106" s="22">
        <v>2019</v>
      </c>
      <c r="D106" s="26">
        <v>483.8</v>
      </c>
      <c r="E106" s="26">
        <v>483.8</v>
      </c>
      <c r="F106" s="26">
        <f>E106-D106</f>
        <v>0</v>
      </c>
      <c r="G106" s="40" t="s">
        <v>223</v>
      </c>
      <c r="H106" s="40" t="s">
        <v>179</v>
      </c>
      <c r="I106" s="22">
        <v>2019</v>
      </c>
      <c r="J106" s="22">
        <v>59</v>
      </c>
      <c r="K106" s="22">
        <v>59</v>
      </c>
      <c r="L106" s="40" t="s">
        <v>266</v>
      </c>
    </row>
    <row r="107" spans="1:12" x14ac:dyDescent="0.25">
      <c r="A107" s="50"/>
      <c r="B107" s="41"/>
      <c r="C107" s="22">
        <v>2020</v>
      </c>
      <c r="D107" s="26">
        <v>483.8</v>
      </c>
      <c r="E107" s="26">
        <v>483.8</v>
      </c>
      <c r="F107" s="26">
        <f t="shared" ref="F107:F111" si="6">E107-D107</f>
        <v>0</v>
      </c>
      <c r="G107" s="41"/>
      <c r="H107" s="41"/>
      <c r="I107" s="22">
        <v>2020</v>
      </c>
      <c r="J107" s="22">
        <v>59</v>
      </c>
      <c r="K107" s="22">
        <v>59</v>
      </c>
      <c r="L107" s="41"/>
    </row>
    <row r="108" spans="1:12" x14ac:dyDescent="0.25">
      <c r="A108" s="50"/>
      <c r="B108" s="41"/>
      <c r="C108" s="22">
        <v>2021</v>
      </c>
      <c r="D108" s="26">
        <v>0</v>
      </c>
      <c r="E108" s="26">
        <v>483.8</v>
      </c>
      <c r="F108" s="26">
        <f t="shared" si="6"/>
        <v>483.8</v>
      </c>
      <c r="G108" s="41"/>
      <c r="H108" s="41"/>
      <c r="I108" s="22">
        <v>2021</v>
      </c>
      <c r="J108" s="22">
        <v>0</v>
      </c>
      <c r="K108" s="22">
        <v>59</v>
      </c>
      <c r="L108" s="41"/>
    </row>
    <row r="109" spans="1:12" x14ac:dyDescent="0.25">
      <c r="A109" s="50"/>
      <c r="B109" s="41"/>
      <c r="C109" s="22">
        <v>2022</v>
      </c>
      <c r="D109" s="26">
        <v>0</v>
      </c>
      <c r="E109" s="26">
        <v>0</v>
      </c>
      <c r="F109" s="26">
        <f t="shared" si="6"/>
        <v>0</v>
      </c>
      <c r="G109" s="41"/>
      <c r="H109" s="41"/>
      <c r="I109" s="22">
        <v>2022</v>
      </c>
      <c r="J109" s="22">
        <v>0</v>
      </c>
      <c r="K109" s="22">
        <v>0</v>
      </c>
      <c r="L109" s="41"/>
    </row>
    <row r="110" spans="1:12" x14ac:dyDescent="0.25">
      <c r="A110" s="50"/>
      <c r="B110" s="41"/>
      <c r="C110" s="22">
        <v>2023</v>
      </c>
      <c r="D110" s="26">
        <v>0</v>
      </c>
      <c r="E110" s="26">
        <v>0</v>
      </c>
      <c r="F110" s="26">
        <f t="shared" si="6"/>
        <v>0</v>
      </c>
      <c r="G110" s="41"/>
      <c r="H110" s="41"/>
      <c r="I110" s="22">
        <v>2023</v>
      </c>
      <c r="J110" s="22">
        <v>0</v>
      </c>
      <c r="K110" s="22">
        <v>0</v>
      </c>
      <c r="L110" s="41"/>
    </row>
    <row r="111" spans="1:12" ht="21" customHeight="1" x14ac:dyDescent="0.25">
      <c r="A111" s="50"/>
      <c r="B111" s="42"/>
      <c r="C111" s="22">
        <v>2024</v>
      </c>
      <c r="D111" s="26">
        <v>0</v>
      </c>
      <c r="E111" s="26">
        <v>0</v>
      </c>
      <c r="F111" s="26">
        <f t="shared" si="6"/>
        <v>0</v>
      </c>
      <c r="G111" s="42"/>
      <c r="H111" s="42"/>
      <c r="I111" s="22">
        <v>2024</v>
      </c>
      <c r="J111" s="22">
        <v>0</v>
      </c>
      <c r="K111" s="22">
        <v>0</v>
      </c>
      <c r="L111" s="42"/>
    </row>
    <row r="112" spans="1:12" x14ac:dyDescent="0.25">
      <c r="A112" s="49" t="s">
        <v>108</v>
      </c>
      <c r="B112" s="40" t="s">
        <v>224</v>
      </c>
      <c r="C112" s="22">
        <v>2019</v>
      </c>
      <c r="D112" s="26">
        <v>1000</v>
      </c>
      <c r="E112" s="26">
        <v>2527</v>
      </c>
      <c r="F112" s="26">
        <f>E112-D112</f>
        <v>1527</v>
      </c>
      <c r="G112" s="40" t="s">
        <v>225</v>
      </c>
      <c r="H112" s="40" t="s">
        <v>40</v>
      </c>
      <c r="I112" s="22">
        <v>2019</v>
      </c>
      <c r="J112" s="22">
        <v>100</v>
      </c>
      <c r="K112" s="22">
        <v>100</v>
      </c>
      <c r="L112" s="40" t="s">
        <v>266</v>
      </c>
    </row>
    <row r="113" spans="1:12" x14ac:dyDescent="0.25">
      <c r="A113" s="50"/>
      <c r="B113" s="41"/>
      <c r="C113" s="22">
        <v>2020</v>
      </c>
      <c r="D113" s="26">
        <v>1000</v>
      </c>
      <c r="E113" s="26">
        <v>2407.6</v>
      </c>
      <c r="F113" s="26">
        <f t="shared" ref="F113:F117" si="7">E113-D113</f>
        <v>1407.6</v>
      </c>
      <c r="G113" s="41"/>
      <c r="H113" s="41"/>
      <c r="I113" s="22">
        <v>2020</v>
      </c>
      <c r="J113" s="22">
        <v>100</v>
      </c>
      <c r="K113" s="22">
        <v>100</v>
      </c>
      <c r="L113" s="41"/>
    </row>
    <row r="114" spans="1:12" x14ac:dyDescent="0.25">
      <c r="A114" s="50"/>
      <c r="B114" s="41"/>
      <c r="C114" s="22">
        <v>2021</v>
      </c>
      <c r="D114" s="26">
        <v>0</v>
      </c>
      <c r="E114" s="26">
        <v>2512.4</v>
      </c>
      <c r="F114" s="26">
        <f t="shared" si="7"/>
        <v>2512.4</v>
      </c>
      <c r="G114" s="41"/>
      <c r="H114" s="41"/>
      <c r="I114" s="22">
        <v>2021</v>
      </c>
      <c r="J114" s="22">
        <v>0</v>
      </c>
      <c r="K114" s="22">
        <v>100</v>
      </c>
      <c r="L114" s="41"/>
    </row>
    <row r="115" spans="1:12" x14ac:dyDescent="0.25">
      <c r="A115" s="50"/>
      <c r="B115" s="41"/>
      <c r="C115" s="22">
        <v>2022</v>
      </c>
      <c r="D115" s="26">
        <v>0</v>
      </c>
      <c r="E115" s="26">
        <v>0</v>
      </c>
      <c r="F115" s="26">
        <f t="shared" si="7"/>
        <v>0</v>
      </c>
      <c r="G115" s="41"/>
      <c r="H115" s="41"/>
      <c r="I115" s="22">
        <v>2022</v>
      </c>
      <c r="J115" s="22">
        <v>0</v>
      </c>
      <c r="K115" s="22">
        <v>0</v>
      </c>
      <c r="L115" s="41"/>
    </row>
    <row r="116" spans="1:12" x14ac:dyDescent="0.25">
      <c r="A116" s="50"/>
      <c r="B116" s="41"/>
      <c r="C116" s="22">
        <v>2023</v>
      </c>
      <c r="D116" s="26">
        <v>0</v>
      </c>
      <c r="E116" s="26">
        <v>0</v>
      </c>
      <c r="F116" s="26">
        <f t="shared" si="7"/>
        <v>0</v>
      </c>
      <c r="G116" s="41"/>
      <c r="H116" s="41"/>
      <c r="I116" s="22">
        <v>2023</v>
      </c>
      <c r="J116" s="22">
        <v>0</v>
      </c>
      <c r="K116" s="22">
        <v>0</v>
      </c>
      <c r="L116" s="41"/>
    </row>
    <row r="117" spans="1:12" ht="72" customHeight="1" x14ac:dyDescent="0.25">
      <c r="A117" s="50"/>
      <c r="B117" s="42"/>
      <c r="C117" s="22">
        <v>2024</v>
      </c>
      <c r="D117" s="26">
        <v>0</v>
      </c>
      <c r="E117" s="26">
        <v>0</v>
      </c>
      <c r="F117" s="26">
        <f t="shared" si="7"/>
        <v>0</v>
      </c>
      <c r="G117" s="42"/>
      <c r="H117" s="42"/>
      <c r="I117" s="22">
        <v>2024</v>
      </c>
      <c r="J117" s="22">
        <v>0</v>
      </c>
      <c r="K117" s="22">
        <v>0</v>
      </c>
      <c r="L117" s="42"/>
    </row>
    <row r="118" spans="1:12" x14ac:dyDescent="0.25">
      <c r="A118" s="32" t="s">
        <v>112</v>
      </c>
      <c r="B118" s="33"/>
      <c r="C118" s="33"/>
      <c r="D118" s="33"/>
      <c r="E118" s="34"/>
      <c r="F118" s="27">
        <f>F94+F95+F96+F108+F112+F114+F113</f>
        <v>-8268.6999999999716</v>
      </c>
      <c r="G118" s="36"/>
      <c r="H118" s="37"/>
      <c r="I118" s="37"/>
      <c r="J118" s="37"/>
      <c r="K118" s="37"/>
      <c r="L118" s="38"/>
    </row>
    <row r="119" spans="1:12" ht="28.5" customHeight="1" x14ac:dyDescent="0.25">
      <c r="A119" s="46" t="s">
        <v>226</v>
      </c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8"/>
    </row>
    <row r="120" spans="1:12" ht="57" customHeight="1" x14ac:dyDescent="0.25">
      <c r="A120" s="24" t="s">
        <v>83</v>
      </c>
      <c r="B120" s="23" t="s">
        <v>227</v>
      </c>
      <c r="C120" s="22">
        <v>2019</v>
      </c>
      <c r="D120" s="26" t="s">
        <v>228</v>
      </c>
      <c r="E120" s="26">
        <v>1258.68381</v>
      </c>
      <c r="F120" s="26">
        <v>1258.68381</v>
      </c>
      <c r="G120" s="23" t="s">
        <v>229</v>
      </c>
      <c r="H120" s="23" t="s">
        <v>179</v>
      </c>
      <c r="I120" s="22">
        <v>2019</v>
      </c>
      <c r="J120" s="22" t="s">
        <v>20</v>
      </c>
      <c r="K120" s="22">
        <v>1</v>
      </c>
      <c r="L120" s="23" t="s">
        <v>266</v>
      </c>
    </row>
    <row r="121" spans="1:12" x14ac:dyDescent="0.25">
      <c r="A121" s="32" t="s">
        <v>127</v>
      </c>
      <c r="B121" s="33"/>
      <c r="C121" s="33"/>
      <c r="D121" s="33"/>
      <c r="E121" s="34"/>
      <c r="F121" s="27">
        <f>F120</f>
        <v>1258.68381</v>
      </c>
      <c r="G121" s="36"/>
      <c r="H121" s="37"/>
      <c r="I121" s="37"/>
      <c r="J121" s="37"/>
      <c r="K121" s="37"/>
      <c r="L121" s="38"/>
    </row>
    <row r="122" spans="1:12" x14ac:dyDescent="0.25">
      <c r="A122" s="32" t="s">
        <v>263</v>
      </c>
      <c r="B122" s="33"/>
      <c r="C122" s="33"/>
      <c r="D122" s="33"/>
      <c r="E122" s="34"/>
      <c r="F122" s="27">
        <f>F121+F118+F92</f>
        <v>47380.123800000038</v>
      </c>
      <c r="G122" s="36"/>
      <c r="H122" s="37"/>
      <c r="I122" s="37"/>
      <c r="J122" s="37"/>
      <c r="K122" s="37"/>
      <c r="L122" s="38"/>
    </row>
    <row r="123" spans="1:12" x14ac:dyDescent="0.25">
      <c r="A123" s="43" t="s">
        <v>230</v>
      </c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5"/>
    </row>
    <row r="124" spans="1:12" x14ac:dyDescent="0.25">
      <c r="A124" s="46" t="s">
        <v>231</v>
      </c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8"/>
    </row>
    <row r="125" spans="1:12" ht="11.25" customHeight="1" x14ac:dyDescent="0.25">
      <c r="A125" s="49" t="s">
        <v>44</v>
      </c>
      <c r="B125" s="40" t="s">
        <v>232</v>
      </c>
      <c r="C125" s="22">
        <v>2019</v>
      </c>
      <c r="D125" s="26">
        <v>4000</v>
      </c>
      <c r="E125" s="26">
        <v>4000</v>
      </c>
      <c r="F125" s="26">
        <f>E125-D125</f>
        <v>0</v>
      </c>
      <c r="G125" s="40" t="s">
        <v>233</v>
      </c>
      <c r="H125" s="40" t="s">
        <v>189</v>
      </c>
      <c r="I125" s="40" t="s">
        <v>184</v>
      </c>
      <c r="J125" s="40" t="s">
        <v>234</v>
      </c>
      <c r="K125" s="40" t="s">
        <v>234</v>
      </c>
      <c r="L125" s="40" t="s">
        <v>167</v>
      </c>
    </row>
    <row r="126" spans="1:12" x14ac:dyDescent="0.25">
      <c r="A126" s="50"/>
      <c r="B126" s="41"/>
      <c r="C126" s="22">
        <v>2020</v>
      </c>
      <c r="D126" s="26">
        <v>4000</v>
      </c>
      <c r="E126" s="26">
        <v>4000</v>
      </c>
      <c r="F126" s="26">
        <f t="shared" ref="F126:F130" si="8">E126-D126</f>
        <v>0</v>
      </c>
      <c r="G126" s="42"/>
      <c r="H126" s="42"/>
      <c r="I126" s="42"/>
      <c r="J126" s="42"/>
      <c r="K126" s="42"/>
      <c r="L126" s="41"/>
    </row>
    <row r="127" spans="1:12" ht="16.5" customHeight="1" x14ac:dyDescent="0.25">
      <c r="A127" s="50"/>
      <c r="B127" s="41"/>
      <c r="C127" s="22">
        <v>2021</v>
      </c>
      <c r="D127" s="26">
        <v>8579.2054000000007</v>
      </c>
      <c r="E127" s="26">
        <v>4000</v>
      </c>
      <c r="F127" s="26">
        <f t="shared" si="8"/>
        <v>-4579.2054000000007</v>
      </c>
      <c r="G127" s="40" t="s">
        <v>235</v>
      </c>
      <c r="H127" s="40" t="s">
        <v>236</v>
      </c>
      <c r="I127" s="40" t="s">
        <v>184</v>
      </c>
      <c r="J127" s="40" t="s">
        <v>237</v>
      </c>
      <c r="K127" s="40" t="s">
        <v>237</v>
      </c>
      <c r="L127" s="41"/>
    </row>
    <row r="128" spans="1:12" x14ac:dyDescent="0.25">
      <c r="A128" s="50"/>
      <c r="B128" s="41"/>
      <c r="C128" s="22">
        <v>2022</v>
      </c>
      <c r="D128" s="26">
        <v>8579.2054000000007</v>
      </c>
      <c r="E128" s="26">
        <v>8579.2054000000007</v>
      </c>
      <c r="F128" s="26">
        <f t="shared" si="8"/>
        <v>0</v>
      </c>
      <c r="G128" s="42"/>
      <c r="H128" s="42"/>
      <c r="I128" s="42"/>
      <c r="J128" s="42"/>
      <c r="K128" s="42"/>
      <c r="L128" s="41"/>
    </row>
    <row r="129" spans="1:12" ht="11.25" customHeight="1" x14ac:dyDescent="0.25">
      <c r="A129" s="50"/>
      <c r="B129" s="41"/>
      <c r="C129" s="22">
        <v>2023</v>
      </c>
      <c r="D129" s="26">
        <v>8579.2054000000007</v>
      </c>
      <c r="E129" s="26">
        <v>8579.2054000000007</v>
      </c>
      <c r="F129" s="26">
        <f t="shared" si="8"/>
        <v>0</v>
      </c>
      <c r="G129" s="40" t="s">
        <v>238</v>
      </c>
      <c r="H129" s="40" t="s">
        <v>179</v>
      </c>
      <c r="I129" s="40" t="s">
        <v>184</v>
      </c>
      <c r="J129" s="40" t="s">
        <v>185</v>
      </c>
      <c r="K129" s="40" t="s">
        <v>185</v>
      </c>
      <c r="L129" s="41"/>
    </row>
    <row r="130" spans="1:12" ht="24.75" customHeight="1" x14ac:dyDescent="0.25">
      <c r="A130" s="50"/>
      <c r="B130" s="42"/>
      <c r="C130" s="22">
        <v>2024</v>
      </c>
      <c r="D130" s="26">
        <v>8579.2054000000007</v>
      </c>
      <c r="E130" s="26">
        <v>8579.2054000000007</v>
      </c>
      <c r="F130" s="26">
        <f t="shared" si="8"/>
        <v>0</v>
      </c>
      <c r="G130" s="42"/>
      <c r="H130" s="42"/>
      <c r="I130" s="42"/>
      <c r="J130" s="42"/>
      <c r="K130" s="42"/>
      <c r="L130" s="41"/>
    </row>
    <row r="131" spans="1:12" x14ac:dyDescent="0.25">
      <c r="A131" s="49" t="s">
        <v>47</v>
      </c>
      <c r="B131" s="40" t="s">
        <v>239</v>
      </c>
      <c r="C131" s="22">
        <v>2019</v>
      </c>
      <c r="D131" s="26">
        <v>2942.16</v>
      </c>
      <c r="E131" s="26">
        <v>18886.080000000002</v>
      </c>
      <c r="F131" s="26">
        <f>E131-D131</f>
        <v>15943.920000000002</v>
      </c>
      <c r="G131" s="40" t="s">
        <v>240</v>
      </c>
      <c r="H131" s="40" t="s">
        <v>179</v>
      </c>
      <c r="I131" s="22">
        <v>2019</v>
      </c>
      <c r="J131" s="22">
        <v>2</v>
      </c>
      <c r="K131" s="22">
        <v>28</v>
      </c>
      <c r="L131" s="40" t="s">
        <v>266</v>
      </c>
    </row>
    <row r="132" spans="1:12" x14ac:dyDescent="0.25">
      <c r="A132" s="50"/>
      <c r="B132" s="41"/>
      <c r="C132" s="22">
        <v>2020</v>
      </c>
      <c r="D132" s="26">
        <v>2862.12</v>
      </c>
      <c r="E132" s="26">
        <v>16166.88</v>
      </c>
      <c r="F132" s="26">
        <f t="shared" ref="F132:F136" si="9">E132-D132</f>
        <v>13304.759999999998</v>
      </c>
      <c r="G132" s="41"/>
      <c r="H132" s="41"/>
      <c r="I132" s="22">
        <v>2020</v>
      </c>
      <c r="J132" s="22">
        <v>2</v>
      </c>
      <c r="K132" s="22">
        <v>28</v>
      </c>
      <c r="L132" s="41"/>
    </row>
    <row r="133" spans="1:12" x14ac:dyDescent="0.25">
      <c r="A133" s="50"/>
      <c r="B133" s="41"/>
      <c r="C133" s="22">
        <v>2021</v>
      </c>
      <c r="D133" s="26">
        <v>2332.8000000000002</v>
      </c>
      <c r="E133" s="26">
        <v>18045.599999999999</v>
      </c>
      <c r="F133" s="26">
        <f t="shared" si="9"/>
        <v>15712.8</v>
      </c>
      <c r="G133" s="41"/>
      <c r="H133" s="41"/>
      <c r="I133" s="22">
        <v>2021</v>
      </c>
      <c r="J133" s="22">
        <v>2</v>
      </c>
      <c r="K133" s="22">
        <v>28</v>
      </c>
      <c r="L133" s="41"/>
    </row>
    <row r="134" spans="1:12" x14ac:dyDescent="0.25">
      <c r="A134" s="50"/>
      <c r="B134" s="41"/>
      <c r="C134" s="22">
        <v>2022</v>
      </c>
      <c r="D134" s="26">
        <v>2332.8000000000002</v>
      </c>
      <c r="E134" s="26">
        <v>2332.8000000000002</v>
      </c>
      <c r="F134" s="26">
        <f t="shared" si="9"/>
        <v>0</v>
      </c>
      <c r="G134" s="41"/>
      <c r="H134" s="41"/>
      <c r="I134" s="22">
        <v>2022</v>
      </c>
      <c r="J134" s="22">
        <v>2</v>
      </c>
      <c r="K134" s="22">
        <v>2</v>
      </c>
      <c r="L134" s="41"/>
    </row>
    <row r="135" spans="1:12" x14ac:dyDescent="0.25">
      <c r="A135" s="50"/>
      <c r="B135" s="41"/>
      <c r="C135" s="22">
        <v>2023</v>
      </c>
      <c r="D135" s="26">
        <v>2332.8000000000002</v>
      </c>
      <c r="E135" s="26">
        <v>2332.8000000000002</v>
      </c>
      <c r="F135" s="26">
        <f t="shared" si="9"/>
        <v>0</v>
      </c>
      <c r="G135" s="41"/>
      <c r="H135" s="41"/>
      <c r="I135" s="22">
        <v>2023</v>
      </c>
      <c r="J135" s="22">
        <v>2</v>
      </c>
      <c r="K135" s="22">
        <v>2</v>
      </c>
      <c r="L135" s="41"/>
    </row>
    <row r="136" spans="1:12" ht="49.5" customHeight="1" x14ac:dyDescent="0.25">
      <c r="A136" s="50"/>
      <c r="B136" s="42"/>
      <c r="C136" s="22">
        <v>2024</v>
      </c>
      <c r="D136" s="26">
        <v>2332.8000000000002</v>
      </c>
      <c r="E136" s="26">
        <v>2332.8000000000002</v>
      </c>
      <c r="F136" s="26">
        <f t="shared" si="9"/>
        <v>0</v>
      </c>
      <c r="G136" s="42"/>
      <c r="H136" s="42"/>
      <c r="I136" s="22">
        <v>2024</v>
      </c>
      <c r="J136" s="22">
        <v>2</v>
      </c>
      <c r="K136" s="22">
        <v>2</v>
      </c>
      <c r="L136" s="42"/>
    </row>
    <row r="137" spans="1:12" x14ac:dyDescent="0.25">
      <c r="A137" s="32" t="s">
        <v>150</v>
      </c>
      <c r="B137" s="33"/>
      <c r="C137" s="33"/>
      <c r="D137" s="33"/>
      <c r="E137" s="34"/>
      <c r="F137" s="27">
        <f>F127+F131+F132+F133</f>
        <v>40382.274600000004</v>
      </c>
      <c r="G137" s="36"/>
      <c r="H137" s="37"/>
      <c r="I137" s="37"/>
      <c r="J137" s="37"/>
      <c r="K137" s="37"/>
      <c r="L137" s="38"/>
    </row>
    <row r="138" spans="1:12" x14ac:dyDescent="0.25">
      <c r="A138" s="46" t="s">
        <v>241</v>
      </c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8"/>
    </row>
    <row r="139" spans="1:12" ht="73.5" customHeight="1" x14ac:dyDescent="0.25">
      <c r="A139" s="49" t="s">
        <v>76</v>
      </c>
      <c r="B139" s="40" t="s">
        <v>242</v>
      </c>
      <c r="C139" s="40">
        <v>2019</v>
      </c>
      <c r="D139" s="55">
        <v>1432.3444400000001</v>
      </c>
      <c r="E139" s="51">
        <v>1020.44344</v>
      </c>
      <c r="F139" s="51">
        <f>E139-D139</f>
        <v>-411.90100000000007</v>
      </c>
      <c r="G139" s="22" t="s">
        <v>243</v>
      </c>
      <c r="H139" s="22" t="s">
        <v>179</v>
      </c>
      <c r="I139" s="22">
        <v>2019</v>
      </c>
      <c r="J139" s="22">
        <v>1</v>
      </c>
      <c r="K139" s="22">
        <v>1</v>
      </c>
      <c r="L139" s="22"/>
    </row>
    <row r="140" spans="1:12" ht="118.5" customHeight="1" x14ac:dyDescent="0.25">
      <c r="A140" s="54"/>
      <c r="B140" s="42"/>
      <c r="C140" s="42"/>
      <c r="D140" s="56"/>
      <c r="E140" s="53"/>
      <c r="F140" s="53"/>
      <c r="G140" s="22" t="s">
        <v>244</v>
      </c>
      <c r="H140" s="22" t="s">
        <v>40</v>
      </c>
      <c r="I140" s="22">
        <v>2019</v>
      </c>
      <c r="J140" s="22">
        <v>100</v>
      </c>
      <c r="K140" s="22">
        <v>100</v>
      </c>
      <c r="L140" s="6"/>
    </row>
    <row r="141" spans="1:12" x14ac:dyDescent="0.25">
      <c r="A141" s="32" t="s">
        <v>156</v>
      </c>
      <c r="B141" s="33"/>
      <c r="C141" s="33"/>
      <c r="D141" s="33"/>
      <c r="E141" s="34"/>
      <c r="F141" s="27">
        <f>F139</f>
        <v>-411.90100000000007</v>
      </c>
      <c r="G141" s="36"/>
      <c r="H141" s="37"/>
      <c r="I141" s="37"/>
      <c r="J141" s="37"/>
      <c r="K141" s="37"/>
      <c r="L141" s="38"/>
    </row>
    <row r="142" spans="1:12" x14ac:dyDescent="0.25">
      <c r="A142" s="32" t="s">
        <v>252</v>
      </c>
      <c r="B142" s="33"/>
      <c r="C142" s="33"/>
      <c r="D142" s="33"/>
      <c r="E142" s="34"/>
      <c r="F142" s="27">
        <f>F141+F137</f>
        <v>39970.373600000006</v>
      </c>
      <c r="G142" s="36"/>
      <c r="H142" s="37"/>
      <c r="I142" s="37"/>
      <c r="J142" s="37"/>
      <c r="K142" s="37"/>
      <c r="L142" s="38"/>
    </row>
    <row r="143" spans="1:12" x14ac:dyDescent="0.25">
      <c r="A143" s="43" t="s">
        <v>245</v>
      </c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5"/>
    </row>
    <row r="144" spans="1:12" ht="24.75" customHeight="1" x14ac:dyDescent="0.25">
      <c r="A144" s="46" t="s">
        <v>246</v>
      </c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8"/>
    </row>
    <row r="145" spans="1:12" ht="11.25" customHeight="1" x14ac:dyDescent="0.25">
      <c r="A145" s="49" t="s">
        <v>44</v>
      </c>
      <c r="B145" s="40" t="s">
        <v>247</v>
      </c>
      <c r="C145" s="22">
        <v>2019</v>
      </c>
      <c r="D145" s="26">
        <v>13000</v>
      </c>
      <c r="E145" s="26">
        <v>67201.846820000006</v>
      </c>
      <c r="F145" s="26">
        <f>E145-D145</f>
        <v>54201.846820000006</v>
      </c>
      <c r="G145" s="40" t="s">
        <v>248</v>
      </c>
      <c r="H145" s="40" t="s">
        <v>19</v>
      </c>
      <c r="I145" s="40" t="s">
        <v>184</v>
      </c>
      <c r="J145" s="40" t="s">
        <v>249</v>
      </c>
      <c r="K145" s="40" t="s">
        <v>249</v>
      </c>
      <c r="L145" s="40"/>
    </row>
    <row r="146" spans="1:12" x14ac:dyDescent="0.25">
      <c r="A146" s="50"/>
      <c r="B146" s="41"/>
      <c r="C146" s="22">
        <v>2020</v>
      </c>
      <c r="D146" s="26">
        <v>13000</v>
      </c>
      <c r="E146" s="26">
        <v>59204.721899999997</v>
      </c>
      <c r="F146" s="26">
        <f t="shared" ref="F146:F150" si="10">E146-D146</f>
        <v>46204.721899999997</v>
      </c>
      <c r="G146" s="41"/>
      <c r="H146" s="41"/>
      <c r="I146" s="41"/>
      <c r="J146" s="41"/>
      <c r="K146" s="41"/>
      <c r="L146" s="41"/>
    </row>
    <row r="147" spans="1:12" x14ac:dyDescent="0.25">
      <c r="A147" s="50"/>
      <c r="B147" s="41"/>
      <c r="C147" s="22">
        <v>2021</v>
      </c>
      <c r="D147" s="26">
        <v>13000</v>
      </c>
      <c r="E147" s="26">
        <v>61053.594270000001</v>
      </c>
      <c r="F147" s="26">
        <f t="shared" si="10"/>
        <v>48053.594270000001</v>
      </c>
      <c r="G147" s="41"/>
      <c r="H147" s="41"/>
      <c r="I147" s="41"/>
      <c r="J147" s="41"/>
      <c r="K147" s="41"/>
      <c r="L147" s="41"/>
    </row>
    <row r="148" spans="1:12" x14ac:dyDescent="0.25">
      <c r="A148" s="50"/>
      <c r="B148" s="41"/>
      <c r="C148" s="22">
        <v>2022</v>
      </c>
      <c r="D148" s="26">
        <v>13000</v>
      </c>
      <c r="E148" s="26">
        <v>13000</v>
      </c>
      <c r="F148" s="26">
        <f t="shared" si="10"/>
        <v>0</v>
      </c>
      <c r="G148" s="41"/>
      <c r="H148" s="41"/>
      <c r="I148" s="41"/>
      <c r="J148" s="41"/>
      <c r="K148" s="41"/>
      <c r="L148" s="41"/>
    </row>
    <row r="149" spans="1:12" x14ac:dyDescent="0.25">
      <c r="A149" s="50"/>
      <c r="B149" s="41"/>
      <c r="C149" s="22">
        <v>2023</v>
      </c>
      <c r="D149" s="26">
        <v>13000</v>
      </c>
      <c r="E149" s="26">
        <v>13000</v>
      </c>
      <c r="F149" s="26">
        <f t="shared" si="10"/>
        <v>0</v>
      </c>
      <c r="G149" s="41"/>
      <c r="H149" s="41"/>
      <c r="I149" s="41"/>
      <c r="J149" s="41"/>
      <c r="K149" s="41"/>
      <c r="L149" s="41"/>
    </row>
    <row r="150" spans="1:12" ht="112.5" customHeight="1" x14ac:dyDescent="0.25">
      <c r="A150" s="50"/>
      <c r="B150" s="41"/>
      <c r="C150" s="40">
        <v>2024</v>
      </c>
      <c r="D150" s="51">
        <v>13000</v>
      </c>
      <c r="E150" s="51">
        <v>13000</v>
      </c>
      <c r="F150" s="51">
        <f t="shared" si="10"/>
        <v>0</v>
      </c>
      <c r="G150" s="42"/>
      <c r="H150" s="42"/>
      <c r="I150" s="42"/>
      <c r="J150" s="42"/>
      <c r="K150" s="42"/>
      <c r="L150" s="42"/>
    </row>
    <row r="151" spans="1:12" ht="15" customHeight="1" x14ac:dyDescent="0.25">
      <c r="A151" s="50"/>
      <c r="B151" s="41"/>
      <c r="C151" s="41"/>
      <c r="D151" s="52"/>
      <c r="E151" s="52"/>
      <c r="F151" s="52"/>
      <c r="G151" s="40" t="s">
        <v>250</v>
      </c>
      <c r="H151" s="40" t="s">
        <v>19</v>
      </c>
      <c r="I151" s="22">
        <v>2019</v>
      </c>
      <c r="J151" s="22">
        <v>13</v>
      </c>
      <c r="K151" s="22">
        <v>67</v>
      </c>
      <c r="L151" s="40"/>
    </row>
    <row r="152" spans="1:12" x14ac:dyDescent="0.25">
      <c r="A152" s="50"/>
      <c r="B152" s="41"/>
      <c r="C152" s="41"/>
      <c r="D152" s="52"/>
      <c r="E152" s="52"/>
      <c r="F152" s="52"/>
      <c r="G152" s="41"/>
      <c r="H152" s="41"/>
      <c r="I152" s="22">
        <v>2020</v>
      </c>
      <c r="J152" s="22">
        <v>13</v>
      </c>
      <c r="K152" s="22">
        <v>59</v>
      </c>
      <c r="L152" s="41"/>
    </row>
    <row r="153" spans="1:12" x14ac:dyDescent="0.25">
      <c r="A153" s="50"/>
      <c r="B153" s="41"/>
      <c r="C153" s="41"/>
      <c r="D153" s="52"/>
      <c r="E153" s="52"/>
      <c r="F153" s="52"/>
      <c r="G153" s="41"/>
      <c r="H153" s="41"/>
      <c r="I153" s="22">
        <v>2021</v>
      </c>
      <c r="J153" s="22">
        <v>13</v>
      </c>
      <c r="K153" s="22">
        <v>61</v>
      </c>
      <c r="L153" s="41"/>
    </row>
    <row r="154" spans="1:12" x14ac:dyDescent="0.25">
      <c r="A154" s="50"/>
      <c r="B154" s="41"/>
      <c r="C154" s="41"/>
      <c r="D154" s="52"/>
      <c r="E154" s="52"/>
      <c r="F154" s="52"/>
      <c r="G154" s="41"/>
      <c r="H154" s="41"/>
      <c r="I154" s="22">
        <v>2022</v>
      </c>
      <c r="J154" s="22">
        <v>13</v>
      </c>
      <c r="K154" s="22">
        <v>13</v>
      </c>
      <c r="L154" s="41"/>
    </row>
    <row r="155" spans="1:12" x14ac:dyDescent="0.25">
      <c r="A155" s="50"/>
      <c r="B155" s="41"/>
      <c r="C155" s="41"/>
      <c r="D155" s="52"/>
      <c r="E155" s="52"/>
      <c r="F155" s="52"/>
      <c r="G155" s="41"/>
      <c r="H155" s="41"/>
      <c r="I155" s="22">
        <v>2023</v>
      </c>
      <c r="J155" s="22">
        <v>13</v>
      </c>
      <c r="K155" s="22">
        <v>13</v>
      </c>
      <c r="L155" s="41"/>
    </row>
    <row r="156" spans="1:12" ht="45.75" customHeight="1" x14ac:dyDescent="0.25">
      <c r="A156" s="54"/>
      <c r="B156" s="42"/>
      <c r="C156" s="42"/>
      <c r="D156" s="53"/>
      <c r="E156" s="53"/>
      <c r="F156" s="53"/>
      <c r="G156" s="42"/>
      <c r="H156" s="42"/>
      <c r="I156" s="22">
        <v>2024</v>
      </c>
      <c r="J156" s="22">
        <v>13</v>
      </c>
      <c r="K156" s="22">
        <v>13</v>
      </c>
      <c r="L156" s="42"/>
    </row>
    <row r="157" spans="1:12" x14ac:dyDescent="0.25">
      <c r="A157" s="32" t="s">
        <v>164</v>
      </c>
      <c r="B157" s="33"/>
      <c r="C157" s="33"/>
      <c r="D157" s="33"/>
      <c r="E157" s="34"/>
      <c r="F157" s="27">
        <f>F145+F147+F146</f>
        <v>148460.16299000001</v>
      </c>
      <c r="G157" s="36"/>
      <c r="H157" s="37"/>
      <c r="I157" s="37"/>
      <c r="J157" s="37"/>
      <c r="K157" s="37"/>
      <c r="L157" s="38"/>
    </row>
    <row r="158" spans="1:12" x14ac:dyDescent="0.25">
      <c r="A158" s="32" t="s">
        <v>251</v>
      </c>
      <c r="B158" s="33"/>
      <c r="C158" s="33"/>
      <c r="D158" s="33"/>
      <c r="E158" s="34"/>
      <c r="F158" s="27">
        <f>F157+F153</f>
        <v>148460.16299000001</v>
      </c>
      <c r="G158" s="36"/>
      <c r="H158" s="37"/>
      <c r="I158" s="37"/>
      <c r="J158" s="37"/>
      <c r="K158" s="37"/>
      <c r="L158" s="38"/>
    </row>
    <row r="159" spans="1:12" x14ac:dyDescent="0.25">
      <c r="A159" s="43" t="s">
        <v>253</v>
      </c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5"/>
    </row>
    <row r="160" spans="1:12" x14ac:dyDescent="0.25">
      <c r="A160" s="46" t="s">
        <v>254</v>
      </c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8"/>
    </row>
    <row r="161" spans="1:12" ht="22.5" customHeight="1" x14ac:dyDescent="0.25">
      <c r="A161" s="49" t="s">
        <v>15</v>
      </c>
      <c r="B161" s="40" t="s">
        <v>255</v>
      </c>
      <c r="C161" s="22">
        <v>2019</v>
      </c>
      <c r="D161" s="26">
        <v>69008.748370000001</v>
      </c>
      <c r="E161" s="26">
        <v>84852.972850000006</v>
      </c>
      <c r="F161" s="26">
        <f>E161-D161</f>
        <v>15844.224480000004</v>
      </c>
      <c r="G161" s="40" t="s">
        <v>160</v>
      </c>
      <c r="H161" s="40" t="s">
        <v>40</v>
      </c>
      <c r="I161" s="40" t="s">
        <v>184</v>
      </c>
      <c r="J161" s="40" t="s">
        <v>126</v>
      </c>
      <c r="K161" s="40" t="s">
        <v>126</v>
      </c>
      <c r="L161" s="40"/>
    </row>
    <row r="162" spans="1:12" x14ac:dyDescent="0.25">
      <c r="A162" s="50"/>
      <c r="B162" s="41"/>
      <c r="C162" s="22">
        <v>2020</v>
      </c>
      <c r="D162" s="26">
        <v>71142.557150000008</v>
      </c>
      <c r="E162" s="26">
        <v>84852.972850000006</v>
      </c>
      <c r="F162" s="26">
        <f t="shared" ref="F162:F190" si="11">E162-D162</f>
        <v>13710.415699999998</v>
      </c>
      <c r="G162" s="41"/>
      <c r="H162" s="41"/>
      <c r="I162" s="41"/>
      <c r="J162" s="41"/>
      <c r="K162" s="41"/>
      <c r="L162" s="41"/>
    </row>
    <row r="163" spans="1:12" x14ac:dyDescent="0.25">
      <c r="A163" s="50"/>
      <c r="B163" s="41"/>
      <c r="C163" s="22">
        <v>2021</v>
      </c>
      <c r="D163" s="26">
        <v>68221.805098515208</v>
      </c>
      <c r="E163" s="26">
        <v>84852.972849999991</v>
      </c>
      <c r="F163" s="26">
        <f t="shared" si="11"/>
        <v>16631.167751484783</v>
      </c>
      <c r="G163" s="41"/>
      <c r="H163" s="41"/>
      <c r="I163" s="41"/>
      <c r="J163" s="41"/>
      <c r="K163" s="41"/>
      <c r="L163" s="41"/>
    </row>
    <row r="164" spans="1:12" x14ac:dyDescent="0.25">
      <c r="A164" s="50"/>
      <c r="B164" s="41"/>
      <c r="C164" s="22">
        <v>2022</v>
      </c>
      <c r="D164" s="26">
        <v>68221.805098515208</v>
      </c>
      <c r="E164" s="26">
        <v>68221.805098515208</v>
      </c>
      <c r="F164" s="26">
        <f t="shared" si="11"/>
        <v>0</v>
      </c>
      <c r="G164" s="41"/>
      <c r="H164" s="41"/>
      <c r="I164" s="41"/>
      <c r="J164" s="41"/>
      <c r="K164" s="41"/>
      <c r="L164" s="41"/>
    </row>
    <row r="165" spans="1:12" x14ac:dyDescent="0.25">
      <c r="A165" s="50"/>
      <c r="B165" s="41"/>
      <c r="C165" s="22">
        <v>2023</v>
      </c>
      <c r="D165" s="26">
        <v>68221.805098515208</v>
      </c>
      <c r="E165" s="26">
        <v>68221.805098515208</v>
      </c>
      <c r="F165" s="26">
        <f t="shared" si="11"/>
        <v>0</v>
      </c>
      <c r="G165" s="41"/>
      <c r="H165" s="41"/>
      <c r="I165" s="41"/>
      <c r="J165" s="41"/>
      <c r="K165" s="41"/>
      <c r="L165" s="41"/>
    </row>
    <row r="166" spans="1:12" ht="87.75" customHeight="1" x14ac:dyDescent="0.25">
      <c r="A166" s="50"/>
      <c r="B166" s="42"/>
      <c r="C166" s="22">
        <v>2024</v>
      </c>
      <c r="D166" s="26">
        <v>68221.805098515208</v>
      </c>
      <c r="E166" s="26">
        <v>68221.805098515208</v>
      </c>
      <c r="F166" s="26">
        <f t="shared" si="11"/>
        <v>0</v>
      </c>
      <c r="G166" s="42"/>
      <c r="H166" s="42"/>
      <c r="I166" s="42"/>
      <c r="J166" s="42"/>
      <c r="K166" s="42"/>
      <c r="L166" s="42"/>
    </row>
    <row r="167" spans="1:12" ht="11.25" customHeight="1" x14ac:dyDescent="0.25">
      <c r="A167" s="40" t="s">
        <v>44</v>
      </c>
      <c r="B167" s="40" t="s">
        <v>256</v>
      </c>
      <c r="C167" s="22">
        <v>2019</v>
      </c>
      <c r="D167" s="26">
        <v>29428.51858</v>
      </c>
      <c r="E167" s="26">
        <v>40959.645619999996</v>
      </c>
      <c r="F167" s="26">
        <f t="shared" si="11"/>
        <v>11531.127039999996</v>
      </c>
      <c r="G167" s="40" t="s">
        <v>260</v>
      </c>
      <c r="H167" s="40" t="s">
        <v>40</v>
      </c>
      <c r="I167" s="40" t="s">
        <v>184</v>
      </c>
      <c r="J167" s="40" t="s">
        <v>126</v>
      </c>
      <c r="K167" s="40" t="s">
        <v>126</v>
      </c>
      <c r="L167" s="40"/>
    </row>
    <row r="168" spans="1:12" x14ac:dyDescent="0.25">
      <c r="A168" s="41"/>
      <c r="B168" s="41"/>
      <c r="C168" s="22">
        <v>2020</v>
      </c>
      <c r="D168" s="26">
        <v>29428.51858</v>
      </c>
      <c r="E168" s="26">
        <v>41056.16216</v>
      </c>
      <c r="F168" s="26">
        <f t="shared" si="11"/>
        <v>11627.64358</v>
      </c>
      <c r="G168" s="41"/>
      <c r="H168" s="41"/>
      <c r="I168" s="41"/>
      <c r="J168" s="41"/>
      <c r="K168" s="41"/>
      <c r="L168" s="41"/>
    </row>
    <row r="169" spans="1:12" x14ac:dyDescent="0.25">
      <c r="A169" s="41"/>
      <c r="B169" s="41"/>
      <c r="C169" s="22">
        <v>2021</v>
      </c>
      <c r="D169" s="26">
        <v>29158.584998515205</v>
      </c>
      <c r="E169" s="26">
        <v>40962.042869999997</v>
      </c>
      <c r="F169" s="26">
        <f t="shared" si="11"/>
        <v>11803.457871484792</v>
      </c>
      <c r="G169" s="41"/>
      <c r="H169" s="41"/>
      <c r="I169" s="41"/>
      <c r="J169" s="41"/>
      <c r="K169" s="41"/>
      <c r="L169" s="41"/>
    </row>
    <row r="170" spans="1:12" x14ac:dyDescent="0.25">
      <c r="A170" s="41"/>
      <c r="B170" s="41"/>
      <c r="C170" s="22">
        <v>2022</v>
      </c>
      <c r="D170" s="26">
        <v>29158.584998515205</v>
      </c>
      <c r="E170" s="26">
        <v>29158.584998515205</v>
      </c>
      <c r="F170" s="26">
        <f t="shared" si="11"/>
        <v>0</v>
      </c>
      <c r="G170" s="41"/>
      <c r="H170" s="41"/>
      <c r="I170" s="41"/>
      <c r="J170" s="41"/>
      <c r="K170" s="41"/>
      <c r="L170" s="41"/>
    </row>
    <row r="171" spans="1:12" x14ac:dyDescent="0.25">
      <c r="A171" s="41"/>
      <c r="B171" s="41"/>
      <c r="C171" s="22">
        <v>2023</v>
      </c>
      <c r="D171" s="26">
        <v>29158.584998515205</v>
      </c>
      <c r="E171" s="26">
        <v>29158.584998515205</v>
      </c>
      <c r="F171" s="26">
        <f t="shared" si="11"/>
        <v>0</v>
      </c>
      <c r="G171" s="41"/>
      <c r="H171" s="41"/>
      <c r="I171" s="41"/>
      <c r="J171" s="41"/>
      <c r="K171" s="41"/>
      <c r="L171" s="41"/>
    </row>
    <row r="172" spans="1:12" ht="33.75" customHeight="1" x14ac:dyDescent="0.25">
      <c r="A172" s="42"/>
      <c r="B172" s="42"/>
      <c r="C172" s="22">
        <v>2024</v>
      </c>
      <c r="D172" s="26">
        <v>29158.584998515205</v>
      </c>
      <c r="E172" s="26">
        <v>29158.584998515205</v>
      </c>
      <c r="F172" s="26">
        <f t="shared" si="11"/>
        <v>0</v>
      </c>
      <c r="G172" s="41"/>
      <c r="H172" s="41"/>
      <c r="I172" s="41"/>
      <c r="J172" s="41"/>
      <c r="K172" s="41"/>
      <c r="L172" s="41"/>
    </row>
    <row r="173" spans="1:12" ht="11.25" customHeight="1" x14ac:dyDescent="0.25">
      <c r="A173" s="40" t="s">
        <v>138</v>
      </c>
      <c r="B173" s="40" t="s">
        <v>257</v>
      </c>
      <c r="C173" s="22">
        <v>2019</v>
      </c>
      <c r="D173" s="26">
        <v>12697.66756</v>
      </c>
      <c r="E173" s="26">
        <v>13049.45096</v>
      </c>
      <c r="F173" s="26">
        <f t="shared" si="11"/>
        <v>351.78340000000026</v>
      </c>
      <c r="G173" s="41"/>
      <c r="H173" s="41"/>
      <c r="I173" s="41"/>
      <c r="J173" s="41"/>
      <c r="K173" s="41"/>
      <c r="L173" s="41"/>
    </row>
    <row r="174" spans="1:12" x14ac:dyDescent="0.25">
      <c r="A174" s="41"/>
      <c r="B174" s="41"/>
      <c r="C174" s="22">
        <v>2020</v>
      </c>
      <c r="D174" s="26">
        <v>13742.66756</v>
      </c>
      <c r="E174" s="26">
        <v>13040.36686</v>
      </c>
      <c r="F174" s="26">
        <f t="shared" si="11"/>
        <v>-702.30069999999978</v>
      </c>
      <c r="G174" s="41"/>
      <c r="H174" s="41"/>
      <c r="I174" s="41"/>
      <c r="J174" s="41"/>
      <c r="K174" s="41"/>
      <c r="L174" s="41"/>
    </row>
    <row r="175" spans="1:12" x14ac:dyDescent="0.25">
      <c r="A175" s="41"/>
      <c r="B175" s="41"/>
      <c r="C175" s="22">
        <v>2021</v>
      </c>
      <c r="D175" s="26">
        <v>14022.48596</v>
      </c>
      <c r="E175" s="26">
        <v>13030.877959999998</v>
      </c>
      <c r="F175" s="26">
        <f t="shared" si="11"/>
        <v>-991.60800000000199</v>
      </c>
      <c r="G175" s="41"/>
      <c r="H175" s="41"/>
      <c r="I175" s="41"/>
      <c r="J175" s="41"/>
      <c r="K175" s="41"/>
      <c r="L175" s="41"/>
    </row>
    <row r="176" spans="1:12" x14ac:dyDescent="0.25">
      <c r="A176" s="41"/>
      <c r="B176" s="41"/>
      <c r="C176" s="22">
        <v>2022</v>
      </c>
      <c r="D176" s="26">
        <v>14022.48596</v>
      </c>
      <c r="E176" s="26">
        <v>14022.48596</v>
      </c>
      <c r="F176" s="26">
        <f t="shared" si="11"/>
        <v>0</v>
      </c>
      <c r="G176" s="41"/>
      <c r="H176" s="41"/>
      <c r="I176" s="41"/>
      <c r="J176" s="41"/>
      <c r="K176" s="41"/>
      <c r="L176" s="41"/>
    </row>
    <row r="177" spans="1:12" x14ac:dyDescent="0.25">
      <c r="A177" s="41"/>
      <c r="B177" s="41"/>
      <c r="C177" s="22">
        <v>2023</v>
      </c>
      <c r="D177" s="26">
        <v>14022.48596</v>
      </c>
      <c r="E177" s="26">
        <v>14022.48596</v>
      </c>
      <c r="F177" s="26">
        <f t="shared" si="11"/>
        <v>0</v>
      </c>
      <c r="G177" s="41"/>
      <c r="H177" s="41"/>
      <c r="I177" s="41"/>
      <c r="J177" s="41"/>
      <c r="K177" s="41"/>
      <c r="L177" s="41"/>
    </row>
    <row r="178" spans="1:12" x14ac:dyDescent="0.25">
      <c r="A178" s="42"/>
      <c r="B178" s="42"/>
      <c r="C178" s="22">
        <v>2024</v>
      </c>
      <c r="D178" s="26">
        <v>14022.48596</v>
      </c>
      <c r="E178" s="26">
        <v>14022.48596</v>
      </c>
      <c r="F178" s="26">
        <f t="shared" si="11"/>
        <v>0</v>
      </c>
      <c r="G178" s="41"/>
      <c r="H178" s="41"/>
      <c r="I178" s="41"/>
      <c r="J178" s="41"/>
      <c r="K178" s="41"/>
      <c r="L178" s="41"/>
    </row>
    <row r="179" spans="1:12" ht="11.25" customHeight="1" x14ac:dyDescent="0.25">
      <c r="A179" s="40" t="s">
        <v>193</v>
      </c>
      <c r="B179" s="40" t="s">
        <v>258</v>
      </c>
      <c r="C179" s="22">
        <v>2019</v>
      </c>
      <c r="D179" s="26">
        <v>10991.499899999999</v>
      </c>
      <c r="E179" s="26">
        <v>15045.3344</v>
      </c>
      <c r="F179" s="26">
        <f t="shared" si="11"/>
        <v>4053.8345000000008</v>
      </c>
      <c r="G179" s="41"/>
      <c r="H179" s="41"/>
      <c r="I179" s="41"/>
      <c r="J179" s="41"/>
      <c r="K179" s="41"/>
      <c r="L179" s="41"/>
    </row>
    <row r="180" spans="1:12" x14ac:dyDescent="0.25">
      <c r="A180" s="41"/>
      <c r="B180" s="41"/>
      <c r="C180" s="22">
        <v>2020</v>
      </c>
      <c r="D180" s="26">
        <v>11447.692059999999</v>
      </c>
      <c r="E180" s="26">
        <v>14948.808759999998</v>
      </c>
      <c r="F180" s="26">
        <f t="shared" si="11"/>
        <v>3501.1166999999987</v>
      </c>
      <c r="G180" s="41"/>
      <c r="H180" s="41"/>
      <c r="I180" s="41"/>
      <c r="J180" s="41"/>
      <c r="K180" s="41"/>
      <c r="L180" s="41"/>
    </row>
    <row r="181" spans="1:12" x14ac:dyDescent="0.25">
      <c r="A181" s="41"/>
      <c r="B181" s="41"/>
      <c r="C181" s="22">
        <v>2021</v>
      </c>
      <c r="D181" s="26">
        <v>8864.1328099999992</v>
      </c>
      <c r="E181" s="26">
        <v>15042.918549999999</v>
      </c>
      <c r="F181" s="26">
        <f t="shared" si="11"/>
        <v>6178.7857399999994</v>
      </c>
      <c r="G181" s="41"/>
      <c r="H181" s="41"/>
      <c r="I181" s="41"/>
      <c r="J181" s="41"/>
      <c r="K181" s="41"/>
      <c r="L181" s="41"/>
    </row>
    <row r="182" spans="1:12" x14ac:dyDescent="0.25">
      <c r="A182" s="41"/>
      <c r="B182" s="41"/>
      <c r="C182" s="22">
        <v>2022</v>
      </c>
      <c r="D182" s="26">
        <v>8864.1328099999992</v>
      </c>
      <c r="E182" s="26">
        <v>8864.1328099999992</v>
      </c>
      <c r="F182" s="26">
        <f t="shared" si="11"/>
        <v>0</v>
      </c>
      <c r="G182" s="41"/>
      <c r="H182" s="41"/>
      <c r="I182" s="41"/>
      <c r="J182" s="41"/>
      <c r="K182" s="41"/>
      <c r="L182" s="41"/>
    </row>
    <row r="183" spans="1:12" x14ac:dyDescent="0.25">
      <c r="A183" s="41"/>
      <c r="B183" s="41"/>
      <c r="C183" s="22">
        <v>2023</v>
      </c>
      <c r="D183" s="26">
        <v>8864.1328099999992</v>
      </c>
      <c r="E183" s="26">
        <v>8864.1328099999992</v>
      </c>
      <c r="F183" s="26">
        <f t="shared" si="11"/>
        <v>0</v>
      </c>
      <c r="G183" s="41"/>
      <c r="H183" s="41"/>
      <c r="I183" s="41"/>
      <c r="J183" s="41"/>
      <c r="K183" s="41"/>
      <c r="L183" s="41"/>
    </row>
    <row r="184" spans="1:12" ht="49.5" customHeight="1" x14ac:dyDescent="0.25">
      <c r="A184" s="42"/>
      <c r="B184" s="42"/>
      <c r="C184" s="22">
        <v>2024</v>
      </c>
      <c r="D184" s="26">
        <v>8864.1328099999992</v>
      </c>
      <c r="E184" s="26">
        <v>8864.1328099999992</v>
      </c>
      <c r="F184" s="26">
        <f t="shared" si="11"/>
        <v>0</v>
      </c>
      <c r="G184" s="41"/>
      <c r="H184" s="41"/>
      <c r="I184" s="41"/>
      <c r="J184" s="41"/>
      <c r="K184" s="41"/>
      <c r="L184" s="41"/>
    </row>
    <row r="185" spans="1:12" ht="11.25" customHeight="1" x14ac:dyDescent="0.25">
      <c r="A185" s="40" t="s">
        <v>194</v>
      </c>
      <c r="B185" s="40" t="s">
        <v>259</v>
      </c>
      <c r="C185" s="22">
        <v>2019</v>
      </c>
      <c r="D185" s="26">
        <v>15891.062330000001</v>
      </c>
      <c r="E185" s="26">
        <v>15798.541869999999</v>
      </c>
      <c r="F185" s="26">
        <f t="shared" si="11"/>
        <v>-92.520460000001549</v>
      </c>
      <c r="G185" s="41"/>
      <c r="H185" s="41"/>
      <c r="I185" s="41"/>
      <c r="J185" s="41"/>
      <c r="K185" s="41"/>
      <c r="L185" s="41"/>
    </row>
    <row r="186" spans="1:12" x14ac:dyDescent="0.25">
      <c r="A186" s="41"/>
      <c r="B186" s="41"/>
      <c r="C186" s="22">
        <v>2020</v>
      </c>
      <c r="D186" s="26">
        <v>16523.678950000001</v>
      </c>
      <c r="E186" s="26">
        <v>15807.63507</v>
      </c>
      <c r="F186" s="26">
        <f t="shared" si="11"/>
        <v>-716.04388000000108</v>
      </c>
      <c r="G186" s="41"/>
      <c r="H186" s="41"/>
      <c r="I186" s="41"/>
      <c r="J186" s="41"/>
      <c r="K186" s="41"/>
      <c r="L186" s="41"/>
    </row>
    <row r="187" spans="1:12" x14ac:dyDescent="0.25">
      <c r="A187" s="41"/>
      <c r="B187" s="41"/>
      <c r="C187" s="22">
        <v>2021</v>
      </c>
      <c r="D187" s="26">
        <v>16176.60133</v>
      </c>
      <c r="E187" s="26">
        <v>15817.133470000001</v>
      </c>
      <c r="F187" s="26">
        <f t="shared" si="11"/>
        <v>-359.46785999999884</v>
      </c>
      <c r="G187" s="41"/>
      <c r="H187" s="41"/>
      <c r="I187" s="41"/>
      <c r="J187" s="41"/>
      <c r="K187" s="41"/>
      <c r="L187" s="41"/>
    </row>
    <row r="188" spans="1:12" x14ac:dyDescent="0.25">
      <c r="A188" s="41"/>
      <c r="B188" s="41"/>
      <c r="C188" s="22">
        <v>2022</v>
      </c>
      <c r="D188" s="26">
        <v>16176.60133</v>
      </c>
      <c r="E188" s="26">
        <v>16176.60133</v>
      </c>
      <c r="F188" s="26">
        <f t="shared" si="11"/>
        <v>0</v>
      </c>
      <c r="G188" s="41"/>
      <c r="H188" s="41"/>
      <c r="I188" s="41"/>
      <c r="J188" s="41"/>
      <c r="K188" s="41"/>
      <c r="L188" s="41"/>
    </row>
    <row r="189" spans="1:12" x14ac:dyDescent="0.25">
      <c r="A189" s="41"/>
      <c r="B189" s="41"/>
      <c r="C189" s="22">
        <v>2023</v>
      </c>
      <c r="D189" s="26">
        <v>16176.60133</v>
      </c>
      <c r="E189" s="26">
        <v>16176.60133</v>
      </c>
      <c r="F189" s="26">
        <f t="shared" si="11"/>
        <v>0</v>
      </c>
      <c r="G189" s="41"/>
      <c r="H189" s="41"/>
      <c r="I189" s="41"/>
      <c r="J189" s="41"/>
      <c r="K189" s="41"/>
      <c r="L189" s="41"/>
    </row>
    <row r="190" spans="1:12" ht="54.75" customHeight="1" x14ac:dyDescent="0.25">
      <c r="A190" s="42"/>
      <c r="B190" s="42"/>
      <c r="C190" s="22">
        <v>2024</v>
      </c>
      <c r="D190" s="26">
        <v>16176.60133</v>
      </c>
      <c r="E190" s="26">
        <v>16176.60133</v>
      </c>
      <c r="F190" s="26">
        <f t="shared" si="11"/>
        <v>0</v>
      </c>
      <c r="G190" s="42"/>
      <c r="H190" s="42"/>
      <c r="I190" s="42"/>
      <c r="J190" s="42"/>
      <c r="K190" s="42"/>
      <c r="L190" s="42"/>
    </row>
    <row r="191" spans="1:12" x14ac:dyDescent="0.25">
      <c r="A191" s="32" t="s">
        <v>261</v>
      </c>
      <c r="B191" s="33"/>
      <c r="C191" s="33"/>
      <c r="D191" s="33"/>
      <c r="E191" s="34"/>
      <c r="F191" s="27">
        <f>F161+F162+F163</f>
        <v>46185.807931484786</v>
      </c>
      <c r="G191" s="36"/>
      <c r="H191" s="37"/>
      <c r="I191" s="37"/>
      <c r="J191" s="37"/>
      <c r="K191" s="37"/>
      <c r="L191" s="38"/>
    </row>
    <row r="192" spans="1:12" x14ac:dyDescent="0.25">
      <c r="A192" s="32" t="s">
        <v>262</v>
      </c>
      <c r="B192" s="33"/>
      <c r="C192" s="33"/>
      <c r="D192" s="33"/>
      <c r="E192" s="34"/>
      <c r="F192" s="27">
        <f>F167+F169+F168+F173+F174+F175+F179+F180+F181+F186+F185+F187</f>
        <v>46185.807931484778</v>
      </c>
      <c r="G192" s="36"/>
      <c r="H192" s="37"/>
      <c r="I192" s="37"/>
      <c r="J192" s="37"/>
      <c r="K192" s="37"/>
      <c r="L192" s="38"/>
    </row>
    <row r="193" spans="1:14" x14ac:dyDescent="0.25">
      <c r="A193" s="35" t="s">
        <v>166</v>
      </c>
      <c r="B193" s="35"/>
      <c r="C193" s="35"/>
      <c r="D193" s="35"/>
      <c r="E193" s="35"/>
      <c r="F193" s="29">
        <f>F192+F158+F142+F122+F41</f>
        <v>346252.65452148486</v>
      </c>
      <c r="G193" s="39"/>
      <c r="H193" s="39"/>
      <c r="I193" s="39"/>
      <c r="J193" s="39"/>
      <c r="K193" s="39"/>
      <c r="L193" s="39"/>
    </row>
    <row r="194" spans="1:14" x14ac:dyDescent="0.2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</row>
    <row r="195" spans="1:14" x14ac:dyDescent="0.2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</row>
    <row r="196" spans="1:14" x14ac:dyDescent="0.2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</row>
    <row r="197" spans="1:14" x14ac:dyDescent="0.2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</row>
    <row r="198" spans="1:14" x14ac:dyDescent="0.2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</row>
    <row r="199" spans="1:14" x14ac:dyDescent="0.2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</row>
    <row r="200" spans="1:14" x14ac:dyDescent="0.2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</row>
    <row r="201" spans="1:14" x14ac:dyDescent="0.2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</row>
    <row r="202" spans="1:14" x14ac:dyDescent="0.2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</row>
    <row r="203" spans="1:14" x14ac:dyDescent="0.2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</row>
    <row r="204" spans="1:14" x14ac:dyDescent="0.2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</row>
    <row r="205" spans="1:14" x14ac:dyDescent="0.2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</row>
    <row r="206" spans="1:14" x14ac:dyDescent="0.2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</row>
    <row r="207" spans="1:14" x14ac:dyDescent="0.2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</row>
    <row r="208" spans="1:14" x14ac:dyDescent="0.2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</row>
    <row r="209" spans="1:14" x14ac:dyDescent="0.2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</row>
    <row r="210" spans="1:14" x14ac:dyDescent="0.2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</row>
    <row r="211" spans="1:14" x14ac:dyDescent="0.2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</row>
    <row r="212" spans="1:14" x14ac:dyDescent="0.2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</row>
    <row r="213" spans="1:14" x14ac:dyDescent="0.2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</row>
    <row r="214" spans="1:14" x14ac:dyDescent="0.2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</row>
    <row r="215" spans="1:14" x14ac:dyDescent="0.2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</row>
    <row r="216" spans="1:14" x14ac:dyDescent="0.2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</row>
    <row r="217" spans="1:14" x14ac:dyDescent="0.2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</row>
    <row r="218" spans="1:14" x14ac:dyDescent="0.2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</row>
    <row r="219" spans="1:14" x14ac:dyDescent="0.2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</row>
    <row r="220" spans="1:14" x14ac:dyDescent="0.2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</row>
    <row r="221" spans="1:14" x14ac:dyDescent="0.2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</row>
    <row r="222" spans="1:14" x14ac:dyDescent="0.2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</row>
    <row r="223" spans="1:14" x14ac:dyDescent="0.2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</row>
    <row r="224" spans="1:14" x14ac:dyDescent="0.2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</row>
    <row r="225" spans="1:14" x14ac:dyDescent="0.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</row>
    <row r="226" spans="1:14" x14ac:dyDescent="0.2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</row>
    <row r="227" spans="1:14" x14ac:dyDescent="0.2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</row>
    <row r="228" spans="1:14" x14ac:dyDescent="0.2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</row>
    <row r="229" spans="1:14" x14ac:dyDescent="0.2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</row>
    <row r="230" spans="1:14" x14ac:dyDescent="0.2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</row>
    <row r="231" spans="1:14" x14ac:dyDescent="0.2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</row>
    <row r="232" spans="1:14" x14ac:dyDescent="0.2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</row>
    <row r="233" spans="1:14" x14ac:dyDescent="0.2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</row>
    <row r="234" spans="1:14" x14ac:dyDescent="0.2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</row>
    <row r="235" spans="1:14" x14ac:dyDescent="0.2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</row>
    <row r="236" spans="1:14" x14ac:dyDescent="0.2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</row>
    <row r="237" spans="1:14" x14ac:dyDescent="0.2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</row>
    <row r="238" spans="1:14" x14ac:dyDescent="0.2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</row>
    <row r="239" spans="1:14" x14ac:dyDescent="0.2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</row>
    <row r="240" spans="1:14" x14ac:dyDescent="0.2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</row>
    <row r="241" spans="1:14" x14ac:dyDescent="0.2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</row>
    <row r="242" spans="1:14" x14ac:dyDescent="0.2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</row>
    <row r="243" spans="1:14" x14ac:dyDescent="0.2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</row>
    <row r="244" spans="1:14" x14ac:dyDescent="0.2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</row>
    <row r="245" spans="1:14" x14ac:dyDescent="0.2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</row>
    <row r="246" spans="1:14" x14ac:dyDescent="0.2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</row>
    <row r="247" spans="1:14" x14ac:dyDescent="0.2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</row>
    <row r="248" spans="1:14" x14ac:dyDescent="0.2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</row>
    <row r="249" spans="1:14" x14ac:dyDescent="0.2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</row>
    <row r="250" spans="1:14" x14ac:dyDescent="0.2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</row>
    <row r="251" spans="1:14" x14ac:dyDescent="0.2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</row>
    <row r="252" spans="1:14" x14ac:dyDescent="0.2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</row>
    <row r="253" spans="1:14" x14ac:dyDescent="0.2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</row>
    <row r="254" spans="1:14" x14ac:dyDescent="0.2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</row>
    <row r="255" spans="1:14" x14ac:dyDescent="0.2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</row>
    <row r="256" spans="1:14" x14ac:dyDescent="0.2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</row>
    <row r="257" spans="1:14" x14ac:dyDescent="0.2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</row>
    <row r="258" spans="1:14" x14ac:dyDescent="0.2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</row>
    <row r="259" spans="1:14" x14ac:dyDescent="0.2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</row>
    <row r="260" spans="1:14" x14ac:dyDescent="0.2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</row>
    <row r="261" spans="1:14" x14ac:dyDescent="0.2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</row>
    <row r="262" spans="1:14" x14ac:dyDescent="0.2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</row>
    <row r="263" spans="1:14" x14ac:dyDescent="0.2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</row>
    <row r="264" spans="1:14" x14ac:dyDescent="0.2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</row>
    <row r="265" spans="1:14" x14ac:dyDescent="0.2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</row>
    <row r="266" spans="1:14" x14ac:dyDescent="0.2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</row>
    <row r="267" spans="1:14" x14ac:dyDescent="0.2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</row>
    <row r="268" spans="1:14" x14ac:dyDescent="0.2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</row>
    <row r="269" spans="1:14" x14ac:dyDescent="0.2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</row>
    <row r="270" spans="1:14" x14ac:dyDescent="0.2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</row>
    <row r="271" spans="1:14" x14ac:dyDescent="0.2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</row>
    <row r="272" spans="1:14" x14ac:dyDescent="0.2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</row>
    <row r="273" spans="1:14" x14ac:dyDescent="0.2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</row>
    <row r="274" spans="1:14" x14ac:dyDescent="0.2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</row>
    <row r="275" spans="1:14" x14ac:dyDescent="0.2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</row>
    <row r="276" spans="1:14" x14ac:dyDescent="0.2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</row>
    <row r="277" spans="1:14" x14ac:dyDescent="0.2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</row>
    <row r="278" spans="1:14" x14ac:dyDescent="0.2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</row>
    <row r="279" spans="1:14" x14ac:dyDescent="0.2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</row>
    <row r="280" spans="1:14" x14ac:dyDescent="0.2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</row>
    <row r="281" spans="1:14" x14ac:dyDescent="0.2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</row>
    <row r="282" spans="1:14" x14ac:dyDescent="0.2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</row>
    <row r="283" spans="1:14" x14ac:dyDescent="0.2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</row>
    <row r="284" spans="1:14" x14ac:dyDescent="0.2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</row>
    <row r="285" spans="1:14" x14ac:dyDescent="0.2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</row>
    <row r="286" spans="1:14" x14ac:dyDescent="0.25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</row>
    <row r="287" spans="1:14" x14ac:dyDescent="0.2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</row>
    <row r="288" spans="1:14" x14ac:dyDescent="0.2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</row>
    <row r="289" spans="1:14" x14ac:dyDescent="0.2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</row>
    <row r="290" spans="1:14" x14ac:dyDescent="0.2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</row>
    <row r="291" spans="1:14" x14ac:dyDescent="0.2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</row>
    <row r="292" spans="1:14" x14ac:dyDescent="0.25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</row>
    <row r="293" spans="1:14" x14ac:dyDescent="0.2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</row>
    <row r="294" spans="1:14" x14ac:dyDescent="0.25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</row>
    <row r="295" spans="1:14" x14ac:dyDescent="0.2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</row>
    <row r="296" spans="1:14" x14ac:dyDescent="0.25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</row>
    <row r="297" spans="1:14" x14ac:dyDescent="0.2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</row>
    <row r="298" spans="1:14" x14ac:dyDescent="0.25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</row>
    <row r="299" spans="1:14" x14ac:dyDescent="0.2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</row>
    <row r="300" spans="1:14" x14ac:dyDescent="0.2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</row>
    <row r="301" spans="1:14" x14ac:dyDescent="0.2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</row>
    <row r="302" spans="1:14" x14ac:dyDescent="0.2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</row>
    <row r="303" spans="1:14" x14ac:dyDescent="0.2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</row>
    <row r="304" spans="1:14" x14ac:dyDescent="0.25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</row>
    <row r="305" spans="1:14" x14ac:dyDescent="0.2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</row>
    <row r="306" spans="1:14" x14ac:dyDescent="0.25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</row>
    <row r="307" spans="1:14" x14ac:dyDescent="0.2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</row>
    <row r="308" spans="1:14" x14ac:dyDescent="0.25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</row>
    <row r="309" spans="1:14" x14ac:dyDescent="0.2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</row>
    <row r="310" spans="1:14" x14ac:dyDescent="0.25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</row>
    <row r="311" spans="1:14" x14ac:dyDescent="0.2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</row>
    <row r="312" spans="1:14" x14ac:dyDescent="0.25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</row>
    <row r="313" spans="1:14" x14ac:dyDescent="0.2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</row>
    <row r="314" spans="1:14" x14ac:dyDescent="0.2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</row>
    <row r="315" spans="1:14" x14ac:dyDescent="0.2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</row>
    <row r="316" spans="1:14" x14ac:dyDescent="0.25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</row>
    <row r="317" spans="1:14" x14ac:dyDescent="0.2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</row>
    <row r="318" spans="1:14" x14ac:dyDescent="0.25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</row>
    <row r="319" spans="1:14" x14ac:dyDescent="0.2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</row>
    <row r="320" spans="1:14" x14ac:dyDescent="0.2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</row>
    <row r="321" spans="1:14" x14ac:dyDescent="0.2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</row>
    <row r="322" spans="1:14" x14ac:dyDescent="0.2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</row>
    <row r="323" spans="1:14" x14ac:dyDescent="0.2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</row>
    <row r="324" spans="1:14" x14ac:dyDescent="0.2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</row>
    <row r="325" spans="1:14" x14ac:dyDescent="0.2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</row>
    <row r="326" spans="1:14" x14ac:dyDescent="0.25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</row>
    <row r="327" spans="1:14" x14ac:dyDescent="0.2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</row>
    <row r="328" spans="1:14" x14ac:dyDescent="0.25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</row>
    <row r="329" spans="1:14" x14ac:dyDescent="0.2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</row>
    <row r="330" spans="1:14" x14ac:dyDescent="0.25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</row>
    <row r="331" spans="1:14" x14ac:dyDescent="0.2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</row>
    <row r="332" spans="1:14" x14ac:dyDescent="0.25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</row>
    <row r="333" spans="1:14" x14ac:dyDescent="0.2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</row>
    <row r="334" spans="1:14" x14ac:dyDescent="0.2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</row>
    <row r="335" spans="1:14" x14ac:dyDescent="0.2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</row>
    <row r="336" spans="1:14" x14ac:dyDescent="0.25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</row>
    <row r="337" spans="1:14" x14ac:dyDescent="0.2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</row>
    <row r="338" spans="1:14" x14ac:dyDescent="0.2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</row>
    <row r="339" spans="1:14" x14ac:dyDescent="0.2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</row>
    <row r="340" spans="1:14" x14ac:dyDescent="0.2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</row>
    <row r="341" spans="1:14" x14ac:dyDescent="0.2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</row>
    <row r="342" spans="1:14" x14ac:dyDescent="0.25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</row>
    <row r="343" spans="1:14" x14ac:dyDescent="0.2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</row>
    <row r="344" spans="1:14" x14ac:dyDescent="0.25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</row>
    <row r="345" spans="1:14" x14ac:dyDescent="0.2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</row>
    <row r="346" spans="1:14" x14ac:dyDescent="0.2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</row>
    <row r="347" spans="1:14" x14ac:dyDescent="0.2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</row>
    <row r="348" spans="1:14" x14ac:dyDescent="0.2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</row>
    <row r="349" spans="1:14" x14ac:dyDescent="0.2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</row>
    <row r="350" spans="1:14" x14ac:dyDescent="0.2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</row>
    <row r="351" spans="1:14" x14ac:dyDescent="0.2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</row>
    <row r="352" spans="1:14" x14ac:dyDescent="0.2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</row>
    <row r="353" spans="1:14" x14ac:dyDescent="0.2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</row>
    <row r="354" spans="1:14" x14ac:dyDescent="0.2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</row>
    <row r="355" spans="1:14" x14ac:dyDescent="0.2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</row>
    <row r="356" spans="1:14" x14ac:dyDescent="0.2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</row>
    <row r="357" spans="1:14" x14ac:dyDescent="0.2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</row>
    <row r="358" spans="1:14" x14ac:dyDescent="0.2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</row>
    <row r="359" spans="1:14" x14ac:dyDescent="0.2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</row>
    <row r="360" spans="1:14" x14ac:dyDescent="0.2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</row>
    <row r="361" spans="1:14" x14ac:dyDescent="0.2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</row>
    <row r="362" spans="1:14" x14ac:dyDescent="0.2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</row>
    <row r="363" spans="1:14" x14ac:dyDescent="0.2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</row>
    <row r="364" spans="1:14" x14ac:dyDescent="0.2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</row>
    <row r="365" spans="1:14" x14ac:dyDescent="0.2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</row>
    <row r="366" spans="1:14" x14ac:dyDescent="0.2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</row>
    <row r="367" spans="1:14" x14ac:dyDescent="0.2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</row>
    <row r="368" spans="1:14" x14ac:dyDescent="0.2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</row>
    <row r="369" spans="1:14" x14ac:dyDescent="0.2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</row>
    <row r="370" spans="1:14" x14ac:dyDescent="0.2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</row>
    <row r="371" spans="1:14" x14ac:dyDescent="0.2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</row>
    <row r="372" spans="1:14" x14ac:dyDescent="0.2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</row>
    <row r="373" spans="1:14" x14ac:dyDescent="0.2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</row>
    <row r="374" spans="1:14" x14ac:dyDescent="0.2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</row>
    <row r="375" spans="1:14" x14ac:dyDescent="0.2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</row>
    <row r="376" spans="1:14" x14ac:dyDescent="0.2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</row>
    <row r="377" spans="1:14" x14ac:dyDescent="0.2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</row>
    <row r="378" spans="1:14" x14ac:dyDescent="0.2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</row>
    <row r="379" spans="1:14" x14ac:dyDescent="0.2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</row>
    <row r="380" spans="1:14" x14ac:dyDescent="0.2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</row>
    <row r="381" spans="1:14" x14ac:dyDescent="0.2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</row>
    <row r="382" spans="1:14" x14ac:dyDescent="0.2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</row>
    <row r="383" spans="1:14" x14ac:dyDescent="0.2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</row>
    <row r="384" spans="1:14" x14ac:dyDescent="0.25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</row>
    <row r="385" spans="1:14" x14ac:dyDescent="0.2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</row>
    <row r="386" spans="1:14" x14ac:dyDescent="0.2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</row>
    <row r="387" spans="1:14" x14ac:dyDescent="0.2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</row>
    <row r="388" spans="1:14" x14ac:dyDescent="0.2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</row>
    <row r="389" spans="1:14" x14ac:dyDescent="0.2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</row>
    <row r="390" spans="1:14" x14ac:dyDescent="0.25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</row>
    <row r="391" spans="1:14" x14ac:dyDescent="0.2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</row>
    <row r="392" spans="1:14" x14ac:dyDescent="0.25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</row>
    <row r="393" spans="1:14" x14ac:dyDescent="0.2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</row>
    <row r="394" spans="1:14" x14ac:dyDescent="0.25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</row>
    <row r="395" spans="1:14" x14ac:dyDescent="0.2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</row>
    <row r="396" spans="1:14" x14ac:dyDescent="0.2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</row>
    <row r="397" spans="1:14" x14ac:dyDescent="0.2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</row>
    <row r="398" spans="1:14" x14ac:dyDescent="0.25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</row>
    <row r="399" spans="1:14" x14ac:dyDescent="0.2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</row>
    <row r="400" spans="1:14" x14ac:dyDescent="0.25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</row>
    <row r="401" spans="1:14" x14ac:dyDescent="0.2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</row>
    <row r="402" spans="1:14" x14ac:dyDescent="0.25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</row>
    <row r="403" spans="1:14" x14ac:dyDescent="0.2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</row>
    <row r="404" spans="1:14" x14ac:dyDescent="0.25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</row>
    <row r="405" spans="1:14" x14ac:dyDescent="0.2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</row>
    <row r="406" spans="1:14" x14ac:dyDescent="0.2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</row>
    <row r="407" spans="1:14" x14ac:dyDescent="0.2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</row>
    <row r="408" spans="1:14" x14ac:dyDescent="0.25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</row>
    <row r="409" spans="1:14" x14ac:dyDescent="0.2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</row>
    <row r="410" spans="1:14" x14ac:dyDescent="0.25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</row>
    <row r="411" spans="1:14" x14ac:dyDescent="0.2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</row>
    <row r="412" spans="1:14" x14ac:dyDescent="0.2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</row>
    <row r="413" spans="1:14" x14ac:dyDescent="0.2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</row>
    <row r="414" spans="1:14" x14ac:dyDescent="0.25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</row>
    <row r="415" spans="1:14" x14ac:dyDescent="0.2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</row>
    <row r="416" spans="1:14" x14ac:dyDescent="0.25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</row>
    <row r="417" spans="1:14" x14ac:dyDescent="0.2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</row>
    <row r="418" spans="1:14" x14ac:dyDescent="0.25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</row>
    <row r="419" spans="1:14" x14ac:dyDescent="0.2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</row>
    <row r="420" spans="1:14" x14ac:dyDescent="0.25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</row>
    <row r="421" spans="1:14" x14ac:dyDescent="0.2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</row>
    <row r="422" spans="1:14" x14ac:dyDescent="0.2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</row>
    <row r="423" spans="1:14" x14ac:dyDescent="0.2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</row>
    <row r="424" spans="1:14" x14ac:dyDescent="0.2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</row>
    <row r="425" spans="1:14" x14ac:dyDescent="0.2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</row>
    <row r="426" spans="1:14" x14ac:dyDescent="0.2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</row>
    <row r="427" spans="1:14" x14ac:dyDescent="0.2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</row>
    <row r="428" spans="1:14" x14ac:dyDescent="0.25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</row>
    <row r="429" spans="1:14" x14ac:dyDescent="0.2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</row>
    <row r="430" spans="1:14" x14ac:dyDescent="0.25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</row>
    <row r="431" spans="1:14" x14ac:dyDescent="0.2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</row>
    <row r="432" spans="1:14" x14ac:dyDescent="0.25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</row>
    <row r="433" spans="1:14" x14ac:dyDescent="0.2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</row>
    <row r="434" spans="1:14" x14ac:dyDescent="0.25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</row>
    <row r="435" spans="1:14" x14ac:dyDescent="0.2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</row>
    <row r="436" spans="1:14" x14ac:dyDescent="0.25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</row>
    <row r="437" spans="1:14" x14ac:dyDescent="0.2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</row>
    <row r="438" spans="1:14" x14ac:dyDescent="0.25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</row>
    <row r="439" spans="1:14" x14ac:dyDescent="0.2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</row>
    <row r="440" spans="1:14" x14ac:dyDescent="0.25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</row>
    <row r="441" spans="1:14" x14ac:dyDescent="0.2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</row>
    <row r="442" spans="1:14" x14ac:dyDescent="0.25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</row>
    <row r="443" spans="1:14" x14ac:dyDescent="0.2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</row>
    <row r="444" spans="1:14" x14ac:dyDescent="0.25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</row>
    <row r="445" spans="1:14" x14ac:dyDescent="0.2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</row>
    <row r="446" spans="1:14" x14ac:dyDescent="0.25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</row>
    <row r="447" spans="1:14" x14ac:dyDescent="0.2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</row>
    <row r="448" spans="1:14" x14ac:dyDescent="0.25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</row>
    <row r="449" spans="1:14" x14ac:dyDescent="0.2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</row>
    <row r="450" spans="1:14" x14ac:dyDescent="0.25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</row>
    <row r="451" spans="1:14" x14ac:dyDescent="0.25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</row>
    <row r="452" spans="1:14" x14ac:dyDescent="0.25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</row>
    <row r="453" spans="1:14" x14ac:dyDescent="0.25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</row>
    <row r="454" spans="1:14" x14ac:dyDescent="0.25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</row>
    <row r="455" spans="1:14" x14ac:dyDescent="0.2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</row>
    <row r="456" spans="1:14" x14ac:dyDescent="0.25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</row>
    <row r="457" spans="1:14" x14ac:dyDescent="0.25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</row>
    <row r="458" spans="1:14" x14ac:dyDescent="0.25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</row>
    <row r="459" spans="1:14" x14ac:dyDescent="0.25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</row>
    <row r="460" spans="1:14" x14ac:dyDescent="0.25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</row>
    <row r="461" spans="1:14" x14ac:dyDescent="0.25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</row>
    <row r="462" spans="1:14" x14ac:dyDescent="0.25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</row>
    <row r="463" spans="1:14" x14ac:dyDescent="0.25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</row>
    <row r="464" spans="1:14" x14ac:dyDescent="0.25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</row>
    <row r="465" spans="1:14" x14ac:dyDescent="0.2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</row>
    <row r="466" spans="1:14" x14ac:dyDescent="0.25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</row>
    <row r="467" spans="1:14" x14ac:dyDescent="0.25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</row>
    <row r="468" spans="1:14" x14ac:dyDescent="0.25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</row>
    <row r="469" spans="1:14" x14ac:dyDescent="0.2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</row>
    <row r="470" spans="1:14" x14ac:dyDescent="0.25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</row>
    <row r="471" spans="1:14" x14ac:dyDescent="0.2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</row>
    <row r="472" spans="1:14" x14ac:dyDescent="0.25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</row>
    <row r="473" spans="1:14" x14ac:dyDescent="0.25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</row>
    <row r="474" spans="1:14" x14ac:dyDescent="0.25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</row>
    <row r="475" spans="1:14" x14ac:dyDescent="0.2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</row>
    <row r="476" spans="1:14" x14ac:dyDescent="0.25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</row>
    <row r="477" spans="1:14" x14ac:dyDescent="0.25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</row>
    <row r="478" spans="1:14" x14ac:dyDescent="0.25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</row>
    <row r="479" spans="1:14" x14ac:dyDescent="0.25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</row>
    <row r="480" spans="1:14" x14ac:dyDescent="0.25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</row>
    <row r="481" spans="1:14" x14ac:dyDescent="0.25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</row>
    <row r="482" spans="1:14" x14ac:dyDescent="0.25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</row>
    <row r="483" spans="1:14" x14ac:dyDescent="0.25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</row>
    <row r="484" spans="1:14" x14ac:dyDescent="0.25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</row>
    <row r="485" spans="1:14" x14ac:dyDescent="0.2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</row>
    <row r="486" spans="1:14" x14ac:dyDescent="0.25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</row>
    <row r="487" spans="1:14" x14ac:dyDescent="0.25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</row>
    <row r="488" spans="1:14" x14ac:dyDescent="0.25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</row>
    <row r="489" spans="1:14" x14ac:dyDescent="0.25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</row>
    <row r="490" spans="1:14" x14ac:dyDescent="0.25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</row>
    <row r="491" spans="1:14" x14ac:dyDescent="0.25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</row>
    <row r="492" spans="1:14" x14ac:dyDescent="0.25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</row>
    <row r="493" spans="1:14" x14ac:dyDescent="0.25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</row>
    <row r="494" spans="1:14" x14ac:dyDescent="0.25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</row>
    <row r="495" spans="1:14" x14ac:dyDescent="0.2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</row>
    <row r="496" spans="1:14" x14ac:dyDescent="0.25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</row>
    <row r="497" spans="1:14" x14ac:dyDescent="0.25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</row>
    <row r="498" spans="1:14" x14ac:dyDescent="0.25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</row>
    <row r="499" spans="1:14" x14ac:dyDescent="0.25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</row>
    <row r="500" spans="1:14" x14ac:dyDescent="0.25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</row>
    <row r="501" spans="1:14" x14ac:dyDescent="0.25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</row>
    <row r="502" spans="1:14" x14ac:dyDescent="0.25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</row>
    <row r="503" spans="1:14" x14ac:dyDescent="0.25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</row>
    <row r="504" spans="1:14" x14ac:dyDescent="0.25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</row>
    <row r="505" spans="1:14" x14ac:dyDescent="0.2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</row>
    <row r="506" spans="1:14" x14ac:dyDescent="0.25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</row>
    <row r="507" spans="1:14" x14ac:dyDescent="0.25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</row>
    <row r="508" spans="1:14" x14ac:dyDescent="0.25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</row>
    <row r="509" spans="1:14" x14ac:dyDescent="0.25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</row>
    <row r="510" spans="1:14" x14ac:dyDescent="0.25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</row>
    <row r="511" spans="1:14" x14ac:dyDescent="0.25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</row>
    <row r="512" spans="1:14" x14ac:dyDescent="0.25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</row>
    <row r="513" spans="1:14" x14ac:dyDescent="0.25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</row>
    <row r="514" spans="1:14" x14ac:dyDescent="0.25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</row>
    <row r="515" spans="1:14" x14ac:dyDescent="0.2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</row>
    <row r="516" spans="1:14" x14ac:dyDescent="0.25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</row>
    <row r="517" spans="1:14" x14ac:dyDescent="0.25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</row>
    <row r="518" spans="1:14" x14ac:dyDescent="0.25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</row>
    <row r="519" spans="1:14" x14ac:dyDescent="0.25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</row>
    <row r="520" spans="1:14" x14ac:dyDescent="0.25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</row>
    <row r="521" spans="1:14" x14ac:dyDescent="0.25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</row>
    <row r="522" spans="1:14" x14ac:dyDescent="0.25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</row>
    <row r="523" spans="1:14" x14ac:dyDescent="0.25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</row>
    <row r="524" spans="1:14" x14ac:dyDescent="0.25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</row>
    <row r="525" spans="1:14" x14ac:dyDescent="0.2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</row>
    <row r="526" spans="1:14" x14ac:dyDescent="0.25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</row>
    <row r="527" spans="1:14" x14ac:dyDescent="0.25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</row>
    <row r="528" spans="1:14" x14ac:dyDescent="0.25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</row>
    <row r="529" spans="1:14" x14ac:dyDescent="0.25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</row>
    <row r="530" spans="1:14" x14ac:dyDescent="0.25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</row>
    <row r="531" spans="1:14" x14ac:dyDescent="0.25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</row>
    <row r="532" spans="1:14" x14ac:dyDescent="0.25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</row>
  </sheetData>
  <mergeCells count="228">
    <mergeCell ref="L2:L5"/>
    <mergeCell ref="D4:D5"/>
    <mergeCell ref="E4:E5"/>
    <mergeCell ref="F4:F5"/>
    <mergeCell ref="A7:L7"/>
    <mergeCell ref="A1:L1"/>
    <mergeCell ref="A2:A5"/>
    <mergeCell ref="B2:B5"/>
    <mergeCell ref="C2:C5"/>
    <mergeCell ref="D2:F3"/>
    <mergeCell ref="G2:G5"/>
    <mergeCell ref="H2:H5"/>
    <mergeCell ref="I2:I5"/>
    <mergeCell ref="J2:J5"/>
    <mergeCell ref="K2:K5"/>
    <mergeCell ref="F14:F20"/>
    <mergeCell ref="E14:E20"/>
    <mergeCell ref="D14:D20"/>
    <mergeCell ref="C14:C20"/>
    <mergeCell ref="B9:B20"/>
    <mergeCell ref="A21:A27"/>
    <mergeCell ref="B21:B27"/>
    <mergeCell ref="A8:L8"/>
    <mergeCell ref="A9:A20"/>
    <mergeCell ref="G9:G14"/>
    <mergeCell ref="H9:H14"/>
    <mergeCell ref="G15:G20"/>
    <mergeCell ref="H15:H20"/>
    <mergeCell ref="L9:L14"/>
    <mergeCell ref="L15:L20"/>
    <mergeCell ref="A28:A39"/>
    <mergeCell ref="B28:B39"/>
    <mergeCell ref="G28:G33"/>
    <mergeCell ref="H28:H33"/>
    <mergeCell ref="G21:G26"/>
    <mergeCell ref="H21:H26"/>
    <mergeCell ref="L21:L26"/>
    <mergeCell ref="C26:C27"/>
    <mergeCell ref="D26:D27"/>
    <mergeCell ref="E26:E27"/>
    <mergeCell ref="F26:F27"/>
    <mergeCell ref="L28:L33"/>
    <mergeCell ref="C33:C39"/>
    <mergeCell ref="D33:D39"/>
    <mergeCell ref="E33:E39"/>
    <mergeCell ref="F33:F39"/>
    <mergeCell ref="G34:G39"/>
    <mergeCell ref="H34:H39"/>
    <mergeCell ref="L34:L39"/>
    <mergeCell ref="I21:I26"/>
    <mergeCell ref="J21:J26"/>
    <mergeCell ref="K21:K26"/>
    <mergeCell ref="G40:L40"/>
    <mergeCell ref="A40:E40"/>
    <mergeCell ref="A42:L42"/>
    <mergeCell ref="A43:L43"/>
    <mergeCell ref="A44:A49"/>
    <mergeCell ref="B44:B49"/>
    <mergeCell ref="H44:H47"/>
    <mergeCell ref="G48:G55"/>
    <mergeCell ref="B50:B55"/>
    <mergeCell ref="H48:H55"/>
    <mergeCell ref="I48:I55"/>
    <mergeCell ref="A41:E41"/>
    <mergeCell ref="G41:L41"/>
    <mergeCell ref="A50:A55"/>
    <mergeCell ref="A56:A61"/>
    <mergeCell ref="A62:A67"/>
    <mergeCell ref="B56:B61"/>
    <mergeCell ref="B62:B67"/>
    <mergeCell ref="G44:G47"/>
    <mergeCell ref="G62:G70"/>
    <mergeCell ref="H62:H70"/>
    <mergeCell ref="I62:I70"/>
    <mergeCell ref="G56:G61"/>
    <mergeCell ref="H56:H61"/>
    <mergeCell ref="J48:J55"/>
    <mergeCell ref="K48:K55"/>
    <mergeCell ref="B68:B73"/>
    <mergeCell ref="G71:G79"/>
    <mergeCell ref="G80:G91"/>
    <mergeCell ref="H71:H79"/>
    <mergeCell ref="H80:H91"/>
    <mergeCell ref="I71:I79"/>
    <mergeCell ref="I80:I91"/>
    <mergeCell ref="J71:J79"/>
    <mergeCell ref="D86:D91"/>
    <mergeCell ref="A68:A73"/>
    <mergeCell ref="A74:A79"/>
    <mergeCell ref="A80:A85"/>
    <mergeCell ref="A86:A91"/>
    <mergeCell ref="B74:B79"/>
    <mergeCell ref="B80:B85"/>
    <mergeCell ref="B86:B91"/>
    <mergeCell ref="K71:K79"/>
    <mergeCell ref="J80:J91"/>
    <mergeCell ref="K80:K91"/>
    <mergeCell ref="L44:L91"/>
    <mergeCell ref="K44:K47"/>
    <mergeCell ref="J44:J47"/>
    <mergeCell ref="I44:I47"/>
    <mergeCell ref="J62:J70"/>
    <mergeCell ref="K62:K70"/>
    <mergeCell ref="L100:L105"/>
    <mergeCell ref="F99:F105"/>
    <mergeCell ref="E99:E105"/>
    <mergeCell ref="A92:E92"/>
    <mergeCell ref="G92:L92"/>
    <mergeCell ref="A93:L93"/>
    <mergeCell ref="G94:G99"/>
    <mergeCell ref="H94:H99"/>
    <mergeCell ref="D99:D105"/>
    <mergeCell ref="C99:C105"/>
    <mergeCell ref="B94:B105"/>
    <mergeCell ref="D80:D85"/>
    <mergeCell ref="G121:L121"/>
    <mergeCell ref="A121:E121"/>
    <mergeCell ref="A122:E122"/>
    <mergeCell ref="G122:L122"/>
    <mergeCell ref="A123:L123"/>
    <mergeCell ref="A124:L124"/>
    <mergeCell ref="G118:L118"/>
    <mergeCell ref="A118:E118"/>
    <mergeCell ref="A119:L119"/>
    <mergeCell ref="H106:H111"/>
    <mergeCell ref="L106:L111"/>
    <mergeCell ref="A112:A117"/>
    <mergeCell ref="B112:B117"/>
    <mergeCell ref="G112:G117"/>
    <mergeCell ref="H112:H117"/>
    <mergeCell ref="L112:L117"/>
    <mergeCell ref="A94:A105"/>
    <mergeCell ref="B106:B111"/>
    <mergeCell ref="A106:A111"/>
    <mergeCell ref="G106:G111"/>
    <mergeCell ref="G100:G105"/>
    <mergeCell ref="L94:L99"/>
    <mergeCell ref="H100:H105"/>
    <mergeCell ref="G129:G130"/>
    <mergeCell ref="H129:H130"/>
    <mergeCell ref="A138:L138"/>
    <mergeCell ref="A125:A130"/>
    <mergeCell ref="B125:B130"/>
    <mergeCell ref="L125:L130"/>
    <mergeCell ref="G125:G126"/>
    <mergeCell ref="H125:H126"/>
    <mergeCell ref="I125:I126"/>
    <mergeCell ref="J125:J126"/>
    <mergeCell ref="K125:K126"/>
    <mergeCell ref="K127:K128"/>
    <mergeCell ref="J127:J128"/>
    <mergeCell ref="I127:I128"/>
    <mergeCell ref="A139:A140"/>
    <mergeCell ref="G141:L141"/>
    <mergeCell ref="A141:E141"/>
    <mergeCell ref="A142:E142"/>
    <mergeCell ref="G142:L142"/>
    <mergeCell ref="A143:L143"/>
    <mergeCell ref="F139:F140"/>
    <mergeCell ref="E139:E140"/>
    <mergeCell ref="D139:D140"/>
    <mergeCell ref="C139:C140"/>
    <mergeCell ref="B139:B140"/>
    <mergeCell ref="K56:K61"/>
    <mergeCell ref="J56:J61"/>
    <mergeCell ref="I56:I61"/>
    <mergeCell ref="G145:G150"/>
    <mergeCell ref="H145:H150"/>
    <mergeCell ref="L145:L150"/>
    <mergeCell ref="K129:K130"/>
    <mergeCell ref="J129:J130"/>
    <mergeCell ref="I129:I130"/>
    <mergeCell ref="I145:I150"/>
    <mergeCell ref="J145:J150"/>
    <mergeCell ref="A144:L144"/>
    <mergeCell ref="A131:A136"/>
    <mergeCell ref="B131:B136"/>
    <mergeCell ref="G131:G136"/>
    <mergeCell ref="H131:H136"/>
    <mergeCell ref="L131:L136"/>
    <mergeCell ref="G137:L137"/>
    <mergeCell ref="A137:E137"/>
    <mergeCell ref="G127:G128"/>
    <mergeCell ref="H127:H128"/>
    <mergeCell ref="C150:C156"/>
    <mergeCell ref="B145:B156"/>
    <mergeCell ref="A145:A156"/>
    <mergeCell ref="L151:L156"/>
    <mergeCell ref="A157:E157"/>
    <mergeCell ref="G157:L157"/>
    <mergeCell ref="K145:K150"/>
    <mergeCell ref="G151:G156"/>
    <mergeCell ref="H151:H156"/>
    <mergeCell ref="F150:F156"/>
    <mergeCell ref="E150:E156"/>
    <mergeCell ref="D150:D156"/>
    <mergeCell ref="A158:E158"/>
    <mergeCell ref="G158:L158"/>
    <mergeCell ref="A159:L159"/>
    <mergeCell ref="A160:L160"/>
    <mergeCell ref="A161:A166"/>
    <mergeCell ref="B161:B166"/>
    <mergeCell ref="G161:G166"/>
    <mergeCell ref="H161:H166"/>
    <mergeCell ref="I161:I166"/>
    <mergeCell ref="J161:J166"/>
    <mergeCell ref="A191:E191"/>
    <mergeCell ref="A192:E192"/>
    <mergeCell ref="A193:E193"/>
    <mergeCell ref="G191:L191"/>
    <mergeCell ref="G192:L192"/>
    <mergeCell ref="G193:L193"/>
    <mergeCell ref="K161:K166"/>
    <mergeCell ref="L161:L166"/>
    <mergeCell ref="G167:G190"/>
    <mergeCell ref="H167:H190"/>
    <mergeCell ref="I167:I190"/>
    <mergeCell ref="J167:J190"/>
    <mergeCell ref="K167:K190"/>
    <mergeCell ref="L167:L190"/>
    <mergeCell ref="B167:B172"/>
    <mergeCell ref="B173:B178"/>
    <mergeCell ref="B179:B184"/>
    <mergeCell ref="B185:B190"/>
    <mergeCell ref="A167:A172"/>
    <mergeCell ref="A173:A178"/>
    <mergeCell ref="A179:A184"/>
    <mergeCell ref="A185:A190"/>
  </mergeCells>
  <pageMargins left="0.78740157480314965" right="0.59055118110236227" top="0.39370078740157483" bottom="0.39370078740157483" header="0.31496062992125984" footer="0.31496062992125984"/>
  <pageSetup paperSize="9" scale="9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7"/>
  <sheetViews>
    <sheetView topLeftCell="A195" workbookViewId="0">
      <selection activeCell="A198" sqref="A198:A209"/>
    </sheetView>
  </sheetViews>
  <sheetFormatPr defaultRowHeight="11.25" x14ac:dyDescent="0.25"/>
  <cols>
    <col min="1" max="1" width="5.85546875" style="2" customWidth="1"/>
    <col min="2" max="2" width="18.5703125" style="2" customWidth="1"/>
    <col min="3" max="3" width="12.140625" style="2" customWidth="1"/>
    <col min="4" max="4" width="10" style="2" bestFit="1" customWidth="1"/>
    <col min="5" max="5" width="10.85546875" style="2" bestFit="1" customWidth="1"/>
    <col min="6" max="6" width="10.42578125" style="2" bestFit="1" customWidth="1"/>
    <col min="7" max="7" width="21" style="2" customWidth="1"/>
    <col min="8" max="8" width="13.5703125" style="2" customWidth="1"/>
    <col min="9" max="12" width="9.140625" style="2"/>
    <col min="13" max="13" width="15.85546875" style="2" customWidth="1"/>
    <col min="14" max="16384" width="9.140625" style="2"/>
  </cols>
  <sheetData>
    <row r="1" spans="1:13" ht="43.5" customHeight="1" x14ac:dyDescent="0.25">
      <c r="A1" s="61" t="s">
        <v>172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3"/>
    </row>
    <row r="2" spans="1:13" ht="15" customHeight="1" x14ac:dyDescent="0.25">
      <c r="A2" s="57" t="s">
        <v>0</v>
      </c>
      <c r="B2" s="57" t="s">
        <v>1</v>
      </c>
      <c r="C2" s="57" t="s">
        <v>2</v>
      </c>
      <c r="D2" s="60" t="s">
        <v>3</v>
      </c>
      <c r="E2" s="60"/>
      <c r="F2" s="60"/>
      <c r="G2" s="60" t="s">
        <v>9</v>
      </c>
      <c r="H2" s="60" t="s">
        <v>4</v>
      </c>
      <c r="I2" s="60" t="s">
        <v>5</v>
      </c>
      <c r="J2" s="60" t="s">
        <v>8</v>
      </c>
      <c r="K2" s="60" t="s">
        <v>6</v>
      </c>
      <c r="L2" s="60" t="s">
        <v>27</v>
      </c>
      <c r="M2" s="70" t="s">
        <v>11</v>
      </c>
    </row>
    <row r="3" spans="1:13" ht="11.25" hidden="1" customHeight="1" x14ac:dyDescent="0.25">
      <c r="A3" s="57"/>
      <c r="B3" s="57"/>
      <c r="C3" s="57"/>
      <c r="D3" s="60"/>
      <c r="E3" s="60"/>
      <c r="F3" s="60"/>
      <c r="G3" s="60"/>
      <c r="H3" s="60"/>
      <c r="I3" s="60"/>
      <c r="J3" s="60"/>
      <c r="K3" s="60"/>
      <c r="L3" s="60"/>
      <c r="M3" s="70"/>
    </row>
    <row r="4" spans="1:13" ht="15" customHeight="1" x14ac:dyDescent="0.25">
      <c r="A4" s="57"/>
      <c r="B4" s="57"/>
      <c r="C4" s="57"/>
      <c r="D4" s="60" t="s">
        <v>8</v>
      </c>
      <c r="E4" s="60" t="s">
        <v>7</v>
      </c>
      <c r="F4" s="60" t="s">
        <v>10</v>
      </c>
      <c r="G4" s="60"/>
      <c r="H4" s="60"/>
      <c r="I4" s="60"/>
      <c r="J4" s="60"/>
      <c r="K4" s="60"/>
      <c r="L4" s="60"/>
      <c r="M4" s="70"/>
    </row>
    <row r="5" spans="1:13" ht="53.25" customHeight="1" x14ac:dyDescent="0.25">
      <c r="A5" s="57"/>
      <c r="B5" s="57"/>
      <c r="C5" s="57"/>
      <c r="D5" s="60"/>
      <c r="E5" s="60"/>
      <c r="F5" s="60"/>
      <c r="G5" s="60"/>
      <c r="H5" s="60"/>
      <c r="I5" s="60"/>
      <c r="J5" s="60"/>
      <c r="K5" s="60"/>
      <c r="L5" s="60"/>
      <c r="M5" s="70"/>
    </row>
    <row r="6" spans="1:13" x14ac:dyDescent="0.25">
      <c r="A6" s="1">
        <v>1</v>
      </c>
      <c r="B6" s="1">
        <f>A6+1</f>
        <v>2</v>
      </c>
      <c r="C6" s="1">
        <f>B6+1</f>
        <v>3</v>
      </c>
      <c r="D6" s="1">
        <f>C6+1</f>
        <v>4</v>
      </c>
      <c r="E6" s="1">
        <f t="shared" ref="E6:I6" si="0">D6+1</f>
        <v>5</v>
      </c>
      <c r="F6" s="1">
        <f t="shared" si="0"/>
        <v>6</v>
      </c>
      <c r="G6" s="1">
        <f t="shared" si="0"/>
        <v>7</v>
      </c>
      <c r="H6" s="1">
        <f t="shared" si="0"/>
        <v>8</v>
      </c>
      <c r="I6" s="1">
        <f t="shared" si="0"/>
        <v>9</v>
      </c>
      <c r="J6" s="1">
        <f t="shared" ref="J6" si="1">I6+1</f>
        <v>10</v>
      </c>
      <c r="K6" s="1">
        <f t="shared" ref="K6" si="2">J6+1</f>
        <v>11</v>
      </c>
      <c r="L6" s="1">
        <f t="shared" ref="L6" si="3">K6+1</f>
        <v>12</v>
      </c>
      <c r="M6" s="1">
        <f t="shared" ref="M6" si="4">L6+1</f>
        <v>13</v>
      </c>
    </row>
    <row r="7" spans="1:13" x14ac:dyDescent="0.25">
      <c r="A7" s="57" t="s">
        <v>12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3" ht="24" customHeight="1" x14ac:dyDescent="0.25">
      <c r="A8" s="58" t="s">
        <v>14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3" ht="14.25" customHeight="1" x14ac:dyDescent="0.25">
      <c r="A9" s="71" t="s">
        <v>44</v>
      </c>
      <c r="B9" s="72" t="s">
        <v>45</v>
      </c>
      <c r="C9" s="15" t="s">
        <v>21</v>
      </c>
      <c r="D9" s="4">
        <v>700</v>
      </c>
      <c r="E9" s="16">
        <v>769</v>
      </c>
      <c r="F9" s="16">
        <f>E9-D9</f>
        <v>69</v>
      </c>
      <c r="G9" s="68" t="s">
        <v>16</v>
      </c>
      <c r="H9" s="67" t="s">
        <v>17</v>
      </c>
      <c r="I9" s="15">
        <v>2019</v>
      </c>
      <c r="J9" s="15">
        <v>17</v>
      </c>
      <c r="K9" s="15">
        <v>25</v>
      </c>
      <c r="L9" s="69" t="s">
        <v>28</v>
      </c>
      <c r="M9" s="67"/>
    </row>
    <row r="10" spans="1:13" x14ac:dyDescent="0.25">
      <c r="A10" s="71"/>
      <c r="B10" s="72"/>
      <c r="C10" s="15" t="s">
        <v>22</v>
      </c>
      <c r="D10" s="4">
        <v>100</v>
      </c>
      <c r="E10" s="16">
        <v>200</v>
      </c>
      <c r="F10" s="16">
        <f t="shared" ref="F10:F14" si="5">E10-D10</f>
        <v>100</v>
      </c>
      <c r="G10" s="68"/>
      <c r="H10" s="67"/>
      <c r="I10" s="15" t="s">
        <v>22</v>
      </c>
      <c r="J10" s="15">
        <v>2</v>
      </c>
      <c r="K10" s="15">
        <v>6</v>
      </c>
      <c r="L10" s="69"/>
      <c r="M10" s="67"/>
    </row>
    <row r="11" spans="1:13" x14ac:dyDescent="0.25">
      <c r="A11" s="71"/>
      <c r="B11" s="72"/>
      <c r="C11" s="15" t="s">
        <v>23</v>
      </c>
      <c r="D11" s="4">
        <v>400</v>
      </c>
      <c r="E11" s="16">
        <v>200</v>
      </c>
      <c r="F11" s="16">
        <f t="shared" si="5"/>
        <v>-200</v>
      </c>
      <c r="G11" s="68"/>
      <c r="H11" s="67"/>
      <c r="I11" s="15" t="s">
        <v>23</v>
      </c>
      <c r="J11" s="15">
        <v>10</v>
      </c>
      <c r="K11" s="15">
        <v>6</v>
      </c>
      <c r="L11" s="69"/>
      <c r="M11" s="67"/>
    </row>
    <row r="12" spans="1:13" x14ac:dyDescent="0.25">
      <c r="A12" s="71"/>
      <c r="B12" s="72"/>
      <c r="C12" s="15" t="s">
        <v>24</v>
      </c>
      <c r="D12" s="16">
        <v>400</v>
      </c>
      <c r="E12" s="16">
        <v>400</v>
      </c>
      <c r="F12" s="16">
        <f t="shared" si="5"/>
        <v>0</v>
      </c>
      <c r="G12" s="68"/>
      <c r="H12" s="67"/>
      <c r="I12" s="15" t="s">
        <v>24</v>
      </c>
      <c r="J12" s="15">
        <v>10</v>
      </c>
      <c r="K12" s="15">
        <v>12</v>
      </c>
      <c r="L12" s="69"/>
      <c r="M12" s="67"/>
    </row>
    <row r="13" spans="1:13" x14ac:dyDescent="0.25">
      <c r="A13" s="71"/>
      <c r="B13" s="72"/>
      <c r="C13" s="15" t="s">
        <v>25</v>
      </c>
      <c r="D13" s="16">
        <v>400</v>
      </c>
      <c r="E13" s="16">
        <v>400</v>
      </c>
      <c r="F13" s="16">
        <f t="shared" si="5"/>
        <v>0</v>
      </c>
      <c r="G13" s="68"/>
      <c r="H13" s="67"/>
      <c r="I13" s="15" t="s">
        <v>25</v>
      </c>
      <c r="J13" s="15">
        <v>10</v>
      </c>
      <c r="K13" s="15">
        <v>12</v>
      </c>
      <c r="L13" s="69"/>
      <c r="M13" s="67"/>
    </row>
    <row r="14" spans="1:13" ht="50.25" customHeight="1" x14ac:dyDescent="0.25">
      <c r="A14" s="71"/>
      <c r="B14" s="72"/>
      <c r="C14" s="67" t="s">
        <v>26</v>
      </c>
      <c r="D14" s="69">
        <v>400</v>
      </c>
      <c r="E14" s="69">
        <v>400</v>
      </c>
      <c r="F14" s="69">
        <f t="shared" si="5"/>
        <v>0</v>
      </c>
      <c r="G14" s="68"/>
      <c r="H14" s="67"/>
      <c r="I14" s="15" t="s">
        <v>26</v>
      </c>
      <c r="J14" s="15">
        <v>10</v>
      </c>
      <c r="K14" s="15">
        <v>12</v>
      </c>
      <c r="L14" s="69"/>
      <c r="M14" s="67"/>
    </row>
    <row r="15" spans="1:13" ht="11.25" customHeight="1" x14ac:dyDescent="0.25">
      <c r="A15" s="71"/>
      <c r="B15" s="72"/>
      <c r="C15" s="67"/>
      <c r="D15" s="69"/>
      <c r="E15" s="69"/>
      <c r="F15" s="69"/>
      <c r="G15" s="68" t="s">
        <v>18</v>
      </c>
      <c r="H15" s="67" t="s">
        <v>19</v>
      </c>
      <c r="I15" s="15">
        <v>2019</v>
      </c>
      <c r="J15" s="15">
        <v>1</v>
      </c>
      <c r="K15" s="15">
        <v>2</v>
      </c>
      <c r="L15" s="69" t="s">
        <v>35</v>
      </c>
      <c r="M15" s="67"/>
    </row>
    <row r="16" spans="1:13" x14ac:dyDescent="0.25">
      <c r="A16" s="71"/>
      <c r="B16" s="72"/>
      <c r="C16" s="67"/>
      <c r="D16" s="69"/>
      <c r="E16" s="69"/>
      <c r="F16" s="69"/>
      <c r="G16" s="68"/>
      <c r="H16" s="67"/>
      <c r="I16" s="15" t="s">
        <v>22</v>
      </c>
      <c r="J16" s="15">
        <v>1</v>
      </c>
      <c r="K16" s="15">
        <v>2</v>
      </c>
      <c r="L16" s="69"/>
      <c r="M16" s="67"/>
    </row>
    <row r="17" spans="1:13" x14ac:dyDescent="0.25">
      <c r="A17" s="71"/>
      <c r="B17" s="72"/>
      <c r="C17" s="67"/>
      <c r="D17" s="69"/>
      <c r="E17" s="69"/>
      <c r="F17" s="69"/>
      <c r="G17" s="68"/>
      <c r="H17" s="67"/>
      <c r="I17" s="15" t="s">
        <v>23</v>
      </c>
      <c r="J17" s="15">
        <v>2</v>
      </c>
      <c r="K17" s="15">
        <v>2</v>
      </c>
      <c r="L17" s="69"/>
      <c r="M17" s="67"/>
    </row>
    <row r="18" spans="1:13" x14ac:dyDescent="0.25">
      <c r="A18" s="71"/>
      <c r="B18" s="72"/>
      <c r="C18" s="67"/>
      <c r="D18" s="69"/>
      <c r="E18" s="69"/>
      <c r="F18" s="69"/>
      <c r="G18" s="68"/>
      <c r="H18" s="67"/>
      <c r="I18" s="15" t="s">
        <v>24</v>
      </c>
      <c r="J18" s="15">
        <v>2</v>
      </c>
      <c r="K18" s="15">
        <v>2</v>
      </c>
      <c r="L18" s="69"/>
      <c r="M18" s="67"/>
    </row>
    <row r="19" spans="1:13" x14ac:dyDescent="0.25">
      <c r="A19" s="71"/>
      <c r="B19" s="72"/>
      <c r="C19" s="67"/>
      <c r="D19" s="69"/>
      <c r="E19" s="69"/>
      <c r="F19" s="69"/>
      <c r="G19" s="68"/>
      <c r="H19" s="67"/>
      <c r="I19" s="15" t="s">
        <v>25</v>
      </c>
      <c r="J19" s="15">
        <v>2</v>
      </c>
      <c r="K19" s="15">
        <v>2</v>
      </c>
      <c r="L19" s="69"/>
      <c r="M19" s="67"/>
    </row>
    <row r="20" spans="1:13" ht="70.5" customHeight="1" x14ac:dyDescent="0.25">
      <c r="A20" s="71"/>
      <c r="B20" s="72"/>
      <c r="C20" s="67"/>
      <c r="D20" s="69"/>
      <c r="E20" s="69"/>
      <c r="F20" s="69"/>
      <c r="G20" s="68"/>
      <c r="H20" s="67"/>
      <c r="I20" s="15" t="s">
        <v>26</v>
      </c>
      <c r="J20" s="15">
        <v>2</v>
      </c>
      <c r="K20" s="15">
        <v>2</v>
      </c>
      <c r="L20" s="69"/>
      <c r="M20" s="67"/>
    </row>
    <row r="21" spans="1:13" ht="11.25" customHeight="1" x14ac:dyDescent="0.25">
      <c r="A21" s="71" t="s">
        <v>47</v>
      </c>
      <c r="B21" s="72" t="s">
        <v>46</v>
      </c>
      <c r="C21" s="15" t="s">
        <v>21</v>
      </c>
      <c r="D21" s="4">
        <v>344590.88088000001</v>
      </c>
      <c r="E21" s="16">
        <v>375864.4</v>
      </c>
      <c r="F21" s="16">
        <f>E21-D21</f>
        <v>31273.519120000012</v>
      </c>
      <c r="G21" s="68" t="s">
        <v>29</v>
      </c>
      <c r="H21" s="67" t="s">
        <v>19</v>
      </c>
      <c r="I21" s="15">
        <v>2019</v>
      </c>
      <c r="J21" s="15">
        <v>7</v>
      </c>
      <c r="K21" s="15">
        <v>7</v>
      </c>
      <c r="L21" s="69" t="s">
        <v>36</v>
      </c>
      <c r="M21" s="67"/>
    </row>
    <row r="22" spans="1:13" x14ac:dyDescent="0.25">
      <c r="A22" s="71"/>
      <c r="B22" s="72"/>
      <c r="C22" s="15" t="s">
        <v>22</v>
      </c>
      <c r="D22" s="4">
        <v>336590.88088000001</v>
      </c>
      <c r="E22" s="16">
        <v>387169.33111999999</v>
      </c>
      <c r="F22" s="16">
        <f t="shared" ref="F22:F25" si="6">E22-D22</f>
        <v>50578.450239999976</v>
      </c>
      <c r="G22" s="68"/>
      <c r="H22" s="67"/>
      <c r="I22" s="15" t="s">
        <v>22</v>
      </c>
      <c r="J22" s="15">
        <v>8</v>
      </c>
      <c r="K22" s="15">
        <v>7</v>
      </c>
      <c r="L22" s="69"/>
      <c r="M22" s="67"/>
    </row>
    <row r="23" spans="1:13" x14ac:dyDescent="0.25">
      <c r="A23" s="71"/>
      <c r="B23" s="72"/>
      <c r="C23" s="15" t="s">
        <v>23</v>
      </c>
      <c r="D23" s="4">
        <v>281099.48330999998</v>
      </c>
      <c r="E23" s="16">
        <v>388884.98106999998</v>
      </c>
      <c r="F23" s="16">
        <f t="shared" si="6"/>
        <v>107785.49776</v>
      </c>
      <c r="G23" s="68"/>
      <c r="H23" s="67"/>
      <c r="I23" s="15" t="s">
        <v>23</v>
      </c>
      <c r="J23" s="15">
        <v>8</v>
      </c>
      <c r="K23" s="15">
        <v>7</v>
      </c>
      <c r="L23" s="69"/>
      <c r="M23" s="67"/>
    </row>
    <row r="24" spans="1:13" x14ac:dyDescent="0.25">
      <c r="A24" s="71"/>
      <c r="B24" s="72"/>
      <c r="C24" s="15" t="s">
        <v>24</v>
      </c>
      <c r="D24" s="16">
        <v>281099.48330999998</v>
      </c>
      <c r="E24" s="16">
        <v>281099.48330999998</v>
      </c>
      <c r="F24" s="16">
        <f t="shared" si="6"/>
        <v>0</v>
      </c>
      <c r="G24" s="68"/>
      <c r="H24" s="67"/>
      <c r="I24" s="15" t="s">
        <v>24</v>
      </c>
      <c r="J24" s="15">
        <v>8</v>
      </c>
      <c r="K24" s="15">
        <v>7</v>
      </c>
      <c r="L24" s="69"/>
      <c r="M24" s="67"/>
    </row>
    <row r="25" spans="1:13" x14ac:dyDescent="0.25">
      <c r="A25" s="71"/>
      <c r="B25" s="72"/>
      <c r="C25" s="15" t="s">
        <v>25</v>
      </c>
      <c r="D25" s="16">
        <v>281099.48330999998</v>
      </c>
      <c r="E25" s="16">
        <v>281099.48330999998</v>
      </c>
      <c r="F25" s="16">
        <f t="shared" si="6"/>
        <v>0</v>
      </c>
      <c r="G25" s="68"/>
      <c r="H25" s="67"/>
      <c r="I25" s="15" t="s">
        <v>25</v>
      </c>
      <c r="J25" s="15">
        <v>8</v>
      </c>
      <c r="K25" s="15">
        <v>7</v>
      </c>
      <c r="L25" s="69"/>
      <c r="M25" s="67"/>
    </row>
    <row r="26" spans="1:13" x14ac:dyDescent="0.25">
      <c r="A26" s="71"/>
      <c r="B26" s="72"/>
      <c r="C26" s="67" t="s">
        <v>26</v>
      </c>
      <c r="D26" s="69">
        <v>281099.48330999998</v>
      </c>
      <c r="E26" s="69">
        <v>281099.48330999998</v>
      </c>
      <c r="F26" s="69">
        <f>E26-D26</f>
        <v>0</v>
      </c>
      <c r="G26" s="68"/>
      <c r="H26" s="67"/>
      <c r="I26" s="15" t="s">
        <v>26</v>
      </c>
      <c r="J26" s="15">
        <v>8</v>
      </c>
      <c r="K26" s="15">
        <v>7</v>
      </c>
      <c r="L26" s="69"/>
      <c r="M26" s="67"/>
    </row>
    <row r="27" spans="1:13" x14ac:dyDescent="0.25">
      <c r="A27" s="71"/>
      <c r="B27" s="72"/>
      <c r="C27" s="67"/>
      <c r="D27" s="69"/>
      <c r="E27" s="69"/>
      <c r="F27" s="69"/>
      <c r="G27" s="68" t="s">
        <v>30</v>
      </c>
      <c r="H27" s="67" t="s">
        <v>32</v>
      </c>
      <c r="I27" s="15">
        <v>2019</v>
      </c>
      <c r="J27" s="15">
        <v>689.4</v>
      </c>
      <c r="K27" s="16">
        <v>800.5</v>
      </c>
      <c r="L27" s="69" t="s">
        <v>34</v>
      </c>
      <c r="M27" s="67" t="s">
        <v>33</v>
      </c>
    </row>
    <row r="28" spans="1:13" x14ac:dyDescent="0.25">
      <c r="A28" s="71"/>
      <c r="B28" s="72"/>
      <c r="C28" s="67"/>
      <c r="D28" s="69"/>
      <c r="E28" s="69"/>
      <c r="F28" s="69"/>
      <c r="G28" s="68"/>
      <c r="H28" s="67"/>
      <c r="I28" s="15" t="s">
        <v>22</v>
      </c>
      <c r="J28" s="15">
        <v>689.4</v>
      </c>
      <c r="K28" s="16">
        <v>801</v>
      </c>
      <c r="L28" s="69"/>
      <c r="M28" s="67"/>
    </row>
    <row r="29" spans="1:13" x14ac:dyDescent="0.25">
      <c r="A29" s="71"/>
      <c r="B29" s="72"/>
      <c r="C29" s="67"/>
      <c r="D29" s="69"/>
      <c r="E29" s="69"/>
      <c r="F29" s="69"/>
      <c r="G29" s="68"/>
      <c r="H29" s="67"/>
      <c r="I29" s="15" t="s">
        <v>23</v>
      </c>
      <c r="J29" s="15">
        <v>689.4</v>
      </c>
      <c r="K29" s="16">
        <v>801.5</v>
      </c>
      <c r="L29" s="69"/>
      <c r="M29" s="67"/>
    </row>
    <row r="30" spans="1:13" x14ac:dyDescent="0.25">
      <c r="A30" s="71"/>
      <c r="B30" s="72"/>
      <c r="C30" s="67"/>
      <c r="D30" s="69"/>
      <c r="E30" s="69"/>
      <c r="F30" s="69"/>
      <c r="G30" s="68"/>
      <c r="H30" s="67"/>
      <c r="I30" s="15" t="s">
        <v>24</v>
      </c>
      <c r="J30" s="15">
        <v>689.4</v>
      </c>
      <c r="K30" s="16">
        <v>802</v>
      </c>
      <c r="L30" s="69"/>
      <c r="M30" s="67"/>
    </row>
    <row r="31" spans="1:13" x14ac:dyDescent="0.25">
      <c r="A31" s="71"/>
      <c r="B31" s="72"/>
      <c r="C31" s="67"/>
      <c r="D31" s="69"/>
      <c r="E31" s="69"/>
      <c r="F31" s="69"/>
      <c r="G31" s="68"/>
      <c r="H31" s="67"/>
      <c r="I31" s="15" t="s">
        <v>25</v>
      </c>
      <c r="J31" s="15">
        <v>689.4</v>
      </c>
      <c r="K31" s="16">
        <v>802.5</v>
      </c>
      <c r="L31" s="69"/>
      <c r="M31" s="67"/>
    </row>
    <row r="32" spans="1:13" ht="24" customHeight="1" x14ac:dyDescent="0.25">
      <c r="A32" s="71"/>
      <c r="B32" s="72"/>
      <c r="C32" s="67"/>
      <c r="D32" s="69"/>
      <c r="E32" s="69"/>
      <c r="F32" s="69"/>
      <c r="G32" s="68"/>
      <c r="H32" s="67"/>
      <c r="I32" s="15" t="s">
        <v>26</v>
      </c>
      <c r="J32" s="15">
        <v>689.4</v>
      </c>
      <c r="K32" s="16">
        <v>803</v>
      </c>
      <c r="L32" s="69"/>
      <c r="M32" s="67"/>
    </row>
    <row r="33" spans="1:13" ht="18" customHeight="1" x14ac:dyDescent="0.25">
      <c r="A33" s="71"/>
      <c r="B33" s="72"/>
      <c r="C33" s="67"/>
      <c r="D33" s="69"/>
      <c r="E33" s="69"/>
      <c r="F33" s="69"/>
      <c r="G33" s="74" t="s">
        <v>31</v>
      </c>
      <c r="H33" s="75" t="s">
        <v>19</v>
      </c>
      <c r="I33" s="15">
        <v>2019</v>
      </c>
      <c r="J33" s="19">
        <v>79</v>
      </c>
      <c r="K33" s="19">
        <v>78</v>
      </c>
      <c r="L33" s="75" t="s">
        <v>37</v>
      </c>
      <c r="M33" s="75"/>
    </row>
    <row r="34" spans="1:13" x14ac:dyDescent="0.25">
      <c r="A34" s="71"/>
      <c r="B34" s="72"/>
      <c r="C34" s="67"/>
      <c r="D34" s="69"/>
      <c r="E34" s="69"/>
      <c r="F34" s="69"/>
      <c r="G34" s="74"/>
      <c r="H34" s="75"/>
      <c r="I34" s="15" t="s">
        <v>22</v>
      </c>
      <c r="J34" s="19">
        <v>79</v>
      </c>
      <c r="K34" s="19">
        <v>78</v>
      </c>
      <c r="L34" s="75"/>
      <c r="M34" s="75"/>
    </row>
    <row r="35" spans="1:13" x14ac:dyDescent="0.25">
      <c r="A35" s="71"/>
      <c r="B35" s="72"/>
      <c r="C35" s="67"/>
      <c r="D35" s="69"/>
      <c r="E35" s="69"/>
      <c r="F35" s="69"/>
      <c r="G35" s="74"/>
      <c r="H35" s="75"/>
      <c r="I35" s="15" t="s">
        <v>23</v>
      </c>
      <c r="J35" s="19">
        <v>79</v>
      </c>
      <c r="K35" s="19">
        <v>78</v>
      </c>
      <c r="L35" s="75"/>
      <c r="M35" s="75"/>
    </row>
    <row r="36" spans="1:13" x14ac:dyDescent="0.25">
      <c r="A36" s="71"/>
      <c r="B36" s="72"/>
      <c r="C36" s="67"/>
      <c r="D36" s="69"/>
      <c r="E36" s="69"/>
      <c r="F36" s="69"/>
      <c r="G36" s="74"/>
      <c r="H36" s="75"/>
      <c r="I36" s="15" t="s">
        <v>24</v>
      </c>
      <c r="J36" s="19">
        <v>79</v>
      </c>
      <c r="K36" s="19">
        <v>80</v>
      </c>
      <c r="L36" s="75"/>
      <c r="M36" s="75"/>
    </row>
    <row r="37" spans="1:13" x14ac:dyDescent="0.25">
      <c r="A37" s="71"/>
      <c r="B37" s="72"/>
      <c r="C37" s="67"/>
      <c r="D37" s="69"/>
      <c r="E37" s="69"/>
      <c r="F37" s="69"/>
      <c r="G37" s="74"/>
      <c r="H37" s="75"/>
      <c r="I37" s="15" t="s">
        <v>25</v>
      </c>
      <c r="J37" s="19">
        <v>79</v>
      </c>
      <c r="K37" s="19">
        <v>80</v>
      </c>
      <c r="L37" s="75"/>
      <c r="M37" s="75"/>
    </row>
    <row r="38" spans="1:13" x14ac:dyDescent="0.25">
      <c r="A38" s="71"/>
      <c r="B38" s="72"/>
      <c r="C38" s="67"/>
      <c r="D38" s="69"/>
      <c r="E38" s="69"/>
      <c r="F38" s="69"/>
      <c r="G38" s="74"/>
      <c r="H38" s="75"/>
      <c r="I38" s="15" t="s">
        <v>26</v>
      </c>
      <c r="J38" s="19">
        <v>79</v>
      </c>
      <c r="K38" s="19">
        <v>80</v>
      </c>
      <c r="L38" s="75"/>
      <c r="M38" s="75"/>
    </row>
    <row r="39" spans="1:13" ht="11.25" customHeight="1" x14ac:dyDescent="0.25">
      <c r="A39" s="71" t="s">
        <v>48</v>
      </c>
      <c r="B39" s="72" t="s">
        <v>49</v>
      </c>
      <c r="C39" s="15">
        <v>2019</v>
      </c>
      <c r="D39" s="4">
        <v>339</v>
      </c>
      <c r="E39" s="16">
        <v>4166.2027399999997</v>
      </c>
      <c r="F39" s="16">
        <f>E39-D39</f>
        <v>3827.2027399999997</v>
      </c>
      <c r="G39" s="68" t="s">
        <v>38</v>
      </c>
      <c r="H39" s="67" t="s">
        <v>19</v>
      </c>
      <c r="I39" s="15">
        <v>2019</v>
      </c>
      <c r="J39" s="15">
        <v>2</v>
      </c>
      <c r="K39" s="15">
        <v>2</v>
      </c>
      <c r="L39" s="73" t="s">
        <v>50</v>
      </c>
      <c r="M39" s="67"/>
    </row>
    <row r="40" spans="1:13" x14ac:dyDescent="0.25">
      <c r="A40" s="71"/>
      <c r="B40" s="72"/>
      <c r="C40" s="15">
        <v>2020</v>
      </c>
      <c r="D40" s="4">
        <v>339</v>
      </c>
      <c r="E40" s="16">
        <v>100</v>
      </c>
      <c r="F40" s="16">
        <f t="shared" ref="F40:F44" si="7">E40-D40</f>
        <v>-239</v>
      </c>
      <c r="G40" s="68"/>
      <c r="H40" s="67"/>
      <c r="I40" s="15" t="s">
        <v>22</v>
      </c>
      <c r="J40" s="15">
        <v>2</v>
      </c>
      <c r="K40" s="15">
        <v>2</v>
      </c>
      <c r="L40" s="73"/>
      <c r="M40" s="67"/>
    </row>
    <row r="41" spans="1:13" x14ac:dyDescent="0.25">
      <c r="A41" s="71"/>
      <c r="B41" s="72"/>
      <c r="C41" s="15">
        <v>2021</v>
      </c>
      <c r="D41" s="4">
        <v>210</v>
      </c>
      <c r="E41" s="16">
        <v>100</v>
      </c>
      <c r="F41" s="16">
        <f t="shared" si="7"/>
        <v>-110</v>
      </c>
      <c r="G41" s="68"/>
      <c r="H41" s="67"/>
      <c r="I41" s="15" t="s">
        <v>23</v>
      </c>
      <c r="J41" s="15">
        <v>1</v>
      </c>
      <c r="K41" s="15">
        <v>2</v>
      </c>
      <c r="L41" s="73"/>
      <c r="M41" s="67"/>
    </row>
    <row r="42" spans="1:13" x14ac:dyDescent="0.25">
      <c r="A42" s="71"/>
      <c r="B42" s="72"/>
      <c r="C42" s="15">
        <v>2022</v>
      </c>
      <c r="D42" s="16">
        <v>210</v>
      </c>
      <c r="E42" s="16">
        <v>210</v>
      </c>
      <c r="F42" s="16">
        <f t="shared" si="7"/>
        <v>0</v>
      </c>
      <c r="G42" s="68"/>
      <c r="H42" s="67"/>
      <c r="I42" s="15" t="s">
        <v>24</v>
      </c>
      <c r="J42" s="15">
        <v>1</v>
      </c>
      <c r="K42" s="15">
        <v>2</v>
      </c>
      <c r="L42" s="73"/>
      <c r="M42" s="67"/>
    </row>
    <row r="43" spans="1:13" x14ac:dyDescent="0.25">
      <c r="A43" s="71"/>
      <c r="B43" s="72"/>
      <c r="C43" s="15">
        <v>2023</v>
      </c>
      <c r="D43" s="16">
        <v>210</v>
      </c>
      <c r="E43" s="16">
        <v>210</v>
      </c>
      <c r="F43" s="16">
        <f t="shared" si="7"/>
        <v>0</v>
      </c>
      <c r="G43" s="68"/>
      <c r="H43" s="67"/>
      <c r="I43" s="15" t="s">
        <v>25</v>
      </c>
      <c r="J43" s="15">
        <v>1</v>
      </c>
      <c r="K43" s="15">
        <v>2</v>
      </c>
      <c r="L43" s="73"/>
      <c r="M43" s="67"/>
    </row>
    <row r="44" spans="1:13" ht="38.25" customHeight="1" x14ac:dyDescent="0.25">
      <c r="A44" s="71"/>
      <c r="B44" s="72"/>
      <c r="C44" s="67">
        <v>2024</v>
      </c>
      <c r="D44" s="69">
        <v>210</v>
      </c>
      <c r="E44" s="69">
        <v>210</v>
      </c>
      <c r="F44" s="69">
        <f t="shared" si="7"/>
        <v>0</v>
      </c>
      <c r="G44" s="68"/>
      <c r="H44" s="67"/>
      <c r="I44" s="15" t="s">
        <v>26</v>
      </c>
      <c r="J44" s="15">
        <v>1</v>
      </c>
      <c r="K44" s="15">
        <v>2</v>
      </c>
      <c r="L44" s="73"/>
      <c r="M44" s="67"/>
    </row>
    <row r="45" spans="1:13" x14ac:dyDescent="0.25">
      <c r="A45" s="71"/>
      <c r="B45" s="72"/>
      <c r="C45" s="67"/>
      <c r="D45" s="69"/>
      <c r="E45" s="69"/>
      <c r="F45" s="69"/>
      <c r="G45" s="68" t="s">
        <v>39</v>
      </c>
      <c r="H45" s="67" t="s">
        <v>40</v>
      </c>
      <c r="I45" s="15">
        <v>2019</v>
      </c>
      <c r="J45" s="8">
        <v>16.16</v>
      </c>
      <c r="K45" s="8">
        <v>18.18</v>
      </c>
      <c r="L45" s="71" t="s">
        <v>43</v>
      </c>
      <c r="M45" s="67"/>
    </row>
    <row r="46" spans="1:13" x14ac:dyDescent="0.25">
      <c r="A46" s="71"/>
      <c r="B46" s="72"/>
      <c r="C46" s="67"/>
      <c r="D46" s="69"/>
      <c r="E46" s="69"/>
      <c r="F46" s="69"/>
      <c r="G46" s="68"/>
      <c r="H46" s="67"/>
      <c r="I46" s="15" t="s">
        <v>22</v>
      </c>
      <c r="J46" s="8">
        <v>16.16</v>
      </c>
      <c r="K46" s="8">
        <v>18.18</v>
      </c>
      <c r="L46" s="71"/>
      <c r="M46" s="67"/>
    </row>
    <row r="47" spans="1:13" x14ac:dyDescent="0.25">
      <c r="A47" s="71"/>
      <c r="B47" s="72"/>
      <c r="C47" s="67"/>
      <c r="D47" s="69"/>
      <c r="E47" s="69"/>
      <c r="F47" s="69"/>
      <c r="G47" s="68"/>
      <c r="H47" s="67"/>
      <c r="I47" s="15" t="s">
        <v>23</v>
      </c>
      <c r="J47" s="8">
        <v>8.33</v>
      </c>
      <c r="K47" s="8">
        <v>18.18</v>
      </c>
      <c r="L47" s="71"/>
      <c r="M47" s="67"/>
    </row>
    <row r="48" spans="1:13" x14ac:dyDescent="0.25">
      <c r="A48" s="71"/>
      <c r="B48" s="72"/>
      <c r="C48" s="67"/>
      <c r="D48" s="69"/>
      <c r="E48" s="69"/>
      <c r="F48" s="69"/>
      <c r="G48" s="68"/>
      <c r="H48" s="67"/>
      <c r="I48" s="15" t="s">
        <v>24</v>
      </c>
      <c r="J48" s="8">
        <v>8.33</v>
      </c>
      <c r="K48" s="8">
        <v>18.18</v>
      </c>
      <c r="L48" s="71"/>
      <c r="M48" s="67"/>
    </row>
    <row r="49" spans="1:13" x14ac:dyDescent="0.25">
      <c r="A49" s="71"/>
      <c r="B49" s="72"/>
      <c r="C49" s="67"/>
      <c r="D49" s="69"/>
      <c r="E49" s="69"/>
      <c r="F49" s="69"/>
      <c r="G49" s="68"/>
      <c r="H49" s="67"/>
      <c r="I49" s="15" t="s">
        <v>25</v>
      </c>
      <c r="J49" s="8">
        <v>8.33</v>
      </c>
      <c r="K49" s="8">
        <v>18.18</v>
      </c>
      <c r="L49" s="71"/>
      <c r="M49" s="67"/>
    </row>
    <row r="50" spans="1:13" ht="37.5" customHeight="1" x14ac:dyDescent="0.25">
      <c r="A50" s="71"/>
      <c r="B50" s="72"/>
      <c r="C50" s="67"/>
      <c r="D50" s="69"/>
      <c r="E50" s="69"/>
      <c r="F50" s="69"/>
      <c r="G50" s="68"/>
      <c r="H50" s="67"/>
      <c r="I50" s="15" t="s">
        <v>26</v>
      </c>
      <c r="J50" s="8">
        <v>8.33</v>
      </c>
      <c r="K50" s="8">
        <v>18.18</v>
      </c>
      <c r="L50" s="71"/>
      <c r="M50" s="67"/>
    </row>
    <row r="51" spans="1:13" ht="16.5" customHeight="1" x14ac:dyDescent="0.25">
      <c r="A51" s="71" t="s">
        <v>51</v>
      </c>
      <c r="B51" s="76" t="s">
        <v>52</v>
      </c>
      <c r="C51" s="15">
        <v>2019</v>
      </c>
      <c r="D51" s="16">
        <v>117.724</v>
      </c>
      <c r="E51" s="16">
        <v>659.91309000000001</v>
      </c>
      <c r="F51" s="16">
        <f>E51-D51</f>
        <v>542.18908999999996</v>
      </c>
      <c r="G51" s="74" t="s">
        <v>41</v>
      </c>
      <c r="H51" s="75" t="s">
        <v>19</v>
      </c>
      <c r="I51" s="15">
        <v>2019</v>
      </c>
      <c r="J51" s="19">
        <v>3</v>
      </c>
      <c r="K51" s="19">
        <v>2</v>
      </c>
      <c r="L51" s="39" t="s">
        <v>53</v>
      </c>
      <c r="M51" s="75"/>
    </row>
    <row r="52" spans="1:13" x14ac:dyDescent="0.25">
      <c r="A52" s="71"/>
      <c r="B52" s="76"/>
      <c r="C52" s="15">
        <v>2020</v>
      </c>
      <c r="D52" s="16">
        <v>117.724</v>
      </c>
      <c r="E52" s="16">
        <v>160</v>
      </c>
      <c r="F52" s="16">
        <f t="shared" ref="F52:F56" si="8">E52-D52</f>
        <v>42.275999999999996</v>
      </c>
      <c r="G52" s="74"/>
      <c r="H52" s="75"/>
      <c r="I52" s="15" t="s">
        <v>22</v>
      </c>
      <c r="J52" s="19">
        <v>3</v>
      </c>
      <c r="K52" s="19">
        <v>2</v>
      </c>
      <c r="L52" s="39"/>
      <c r="M52" s="75"/>
    </row>
    <row r="53" spans="1:13" x14ac:dyDescent="0.25">
      <c r="A53" s="71"/>
      <c r="B53" s="76"/>
      <c r="C53" s="15">
        <v>2021</v>
      </c>
      <c r="D53" s="16">
        <v>0</v>
      </c>
      <c r="E53" s="16">
        <v>160</v>
      </c>
      <c r="F53" s="16">
        <f t="shared" si="8"/>
        <v>160</v>
      </c>
      <c r="G53" s="74"/>
      <c r="H53" s="75"/>
      <c r="I53" s="15" t="s">
        <v>23</v>
      </c>
      <c r="J53" s="19">
        <v>1</v>
      </c>
      <c r="K53" s="19">
        <v>2</v>
      </c>
      <c r="L53" s="39"/>
      <c r="M53" s="75"/>
    </row>
    <row r="54" spans="1:13" x14ac:dyDescent="0.25">
      <c r="A54" s="71"/>
      <c r="B54" s="76"/>
      <c r="C54" s="15">
        <v>2022</v>
      </c>
      <c r="D54" s="16">
        <v>0</v>
      </c>
      <c r="E54" s="16">
        <v>0</v>
      </c>
      <c r="F54" s="16">
        <f t="shared" si="8"/>
        <v>0</v>
      </c>
      <c r="G54" s="74"/>
      <c r="H54" s="75"/>
      <c r="I54" s="15" t="s">
        <v>24</v>
      </c>
      <c r="J54" s="19">
        <v>1</v>
      </c>
      <c r="K54" s="19">
        <v>0</v>
      </c>
      <c r="L54" s="39"/>
      <c r="M54" s="75"/>
    </row>
    <row r="55" spans="1:13" x14ac:dyDescent="0.25">
      <c r="A55" s="71"/>
      <c r="B55" s="76"/>
      <c r="C55" s="15">
        <v>2023</v>
      </c>
      <c r="D55" s="16">
        <v>0</v>
      </c>
      <c r="E55" s="16">
        <v>0</v>
      </c>
      <c r="F55" s="16">
        <f t="shared" si="8"/>
        <v>0</v>
      </c>
      <c r="G55" s="74"/>
      <c r="H55" s="75"/>
      <c r="I55" s="15" t="s">
        <v>25</v>
      </c>
      <c r="J55" s="19">
        <v>1</v>
      </c>
      <c r="K55" s="19">
        <v>0</v>
      </c>
      <c r="L55" s="39"/>
      <c r="M55" s="75"/>
    </row>
    <row r="56" spans="1:13" x14ac:dyDescent="0.25">
      <c r="A56" s="71"/>
      <c r="B56" s="76"/>
      <c r="C56" s="67">
        <v>2024</v>
      </c>
      <c r="D56" s="69">
        <v>0</v>
      </c>
      <c r="E56" s="69">
        <v>0</v>
      </c>
      <c r="F56" s="69">
        <f t="shared" si="8"/>
        <v>0</v>
      </c>
      <c r="G56" s="74"/>
      <c r="H56" s="75"/>
      <c r="I56" s="15" t="s">
        <v>26</v>
      </c>
      <c r="J56" s="19">
        <v>1</v>
      </c>
      <c r="K56" s="19">
        <v>0</v>
      </c>
      <c r="L56" s="39"/>
      <c r="M56" s="75"/>
    </row>
    <row r="57" spans="1:13" x14ac:dyDescent="0.25">
      <c r="A57" s="71"/>
      <c r="B57" s="76"/>
      <c r="C57" s="67"/>
      <c r="D57" s="69"/>
      <c r="E57" s="69"/>
      <c r="F57" s="69"/>
      <c r="G57" s="74" t="s">
        <v>42</v>
      </c>
      <c r="H57" s="75" t="s">
        <v>40</v>
      </c>
      <c r="I57" s="15">
        <v>2019</v>
      </c>
      <c r="J57" s="19">
        <v>25</v>
      </c>
      <c r="K57" s="8">
        <v>18.18</v>
      </c>
      <c r="L57" s="71" t="s">
        <v>43</v>
      </c>
      <c r="M57" s="75"/>
    </row>
    <row r="58" spans="1:13" x14ac:dyDescent="0.25">
      <c r="A58" s="71"/>
      <c r="B58" s="76"/>
      <c r="C58" s="67"/>
      <c r="D58" s="69"/>
      <c r="E58" s="69"/>
      <c r="F58" s="69"/>
      <c r="G58" s="74"/>
      <c r="H58" s="75"/>
      <c r="I58" s="15" t="s">
        <v>22</v>
      </c>
      <c r="J58" s="19">
        <v>25</v>
      </c>
      <c r="K58" s="8">
        <v>18.18</v>
      </c>
      <c r="L58" s="71"/>
      <c r="M58" s="75"/>
    </row>
    <row r="59" spans="1:13" x14ac:dyDescent="0.25">
      <c r="A59" s="71"/>
      <c r="B59" s="76"/>
      <c r="C59" s="67"/>
      <c r="D59" s="69"/>
      <c r="E59" s="69"/>
      <c r="F59" s="69"/>
      <c r="G59" s="74"/>
      <c r="H59" s="75"/>
      <c r="I59" s="15" t="s">
        <v>23</v>
      </c>
      <c r="J59" s="8">
        <v>8.33</v>
      </c>
      <c r="K59" s="8">
        <v>18.18</v>
      </c>
      <c r="L59" s="71"/>
      <c r="M59" s="75"/>
    </row>
    <row r="60" spans="1:13" x14ac:dyDescent="0.25">
      <c r="A60" s="71"/>
      <c r="B60" s="76"/>
      <c r="C60" s="67"/>
      <c r="D60" s="69"/>
      <c r="E60" s="69"/>
      <c r="F60" s="69"/>
      <c r="G60" s="74"/>
      <c r="H60" s="75"/>
      <c r="I60" s="15" t="s">
        <v>24</v>
      </c>
      <c r="J60" s="8">
        <v>8.33</v>
      </c>
      <c r="K60" s="19">
        <v>0</v>
      </c>
      <c r="L60" s="71"/>
      <c r="M60" s="75"/>
    </row>
    <row r="61" spans="1:13" x14ac:dyDescent="0.25">
      <c r="A61" s="71"/>
      <c r="B61" s="76"/>
      <c r="C61" s="67"/>
      <c r="D61" s="69"/>
      <c r="E61" s="69"/>
      <c r="F61" s="69"/>
      <c r="G61" s="74"/>
      <c r="H61" s="75"/>
      <c r="I61" s="15" t="s">
        <v>25</v>
      </c>
      <c r="J61" s="8">
        <v>8.33</v>
      </c>
      <c r="K61" s="19">
        <v>0</v>
      </c>
      <c r="L61" s="71"/>
      <c r="M61" s="75"/>
    </row>
    <row r="62" spans="1:13" x14ac:dyDescent="0.25">
      <c r="A62" s="71"/>
      <c r="B62" s="76"/>
      <c r="C62" s="67"/>
      <c r="D62" s="69"/>
      <c r="E62" s="69"/>
      <c r="F62" s="69"/>
      <c r="G62" s="74"/>
      <c r="H62" s="75"/>
      <c r="I62" s="15" t="s">
        <v>26</v>
      </c>
      <c r="J62" s="8">
        <v>8.33</v>
      </c>
      <c r="K62" s="19">
        <v>0</v>
      </c>
      <c r="L62" s="71"/>
      <c r="M62" s="75"/>
    </row>
    <row r="63" spans="1:13" ht="70.5" customHeight="1" x14ac:dyDescent="0.25">
      <c r="A63" s="71" t="s">
        <v>54</v>
      </c>
      <c r="B63" s="5" t="s">
        <v>55</v>
      </c>
      <c r="C63" s="15">
        <v>2019</v>
      </c>
      <c r="D63" s="16" t="s">
        <v>20</v>
      </c>
      <c r="E63" s="16">
        <v>100</v>
      </c>
      <c r="F63" s="16">
        <v>100</v>
      </c>
      <c r="G63" s="39" t="s">
        <v>56</v>
      </c>
      <c r="H63" s="39"/>
      <c r="I63" s="39"/>
      <c r="J63" s="39"/>
      <c r="K63" s="39"/>
      <c r="L63" s="39"/>
      <c r="M63" s="39" t="s">
        <v>57</v>
      </c>
    </row>
    <row r="64" spans="1:13" ht="11.25" hidden="1" customHeight="1" x14ac:dyDescent="0.25">
      <c r="A64" s="71"/>
      <c r="B64" s="5"/>
      <c r="C64" s="67"/>
      <c r="D64" s="69"/>
      <c r="E64" s="69"/>
      <c r="F64" s="69"/>
      <c r="G64" s="39"/>
      <c r="H64" s="39"/>
      <c r="I64" s="39"/>
      <c r="J64" s="39"/>
      <c r="K64" s="39"/>
      <c r="L64" s="39"/>
      <c r="M64" s="39"/>
    </row>
    <row r="65" spans="1:13" ht="11.25" hidden="1" customHeight="1" x14ac:dyDescent="0.25">
      <c r="A65" s="71"/>
      <c r="B65" s="5"/>
      <c r="C65" s="67"/>
      <c r="D65" s="69"/>
      <c r="E65" s="69"/>
      <c r="F65" s="69"/>
      <c r="G65" s="39"/>
      <c r="H65" s="39"/>
      <c r="I65" s="39"/>
      <c r="J65" s="39"/>
      <c r="K65" s="39"/>
      <c r="L65" s="39"/>
      <c r="M65" s="39"/>
    </row>
    <row r="66" spans="1:13" ht="11.25" hidden="1" customHeight="1" x14ac:dyDescent="0.25">
      <c r="A66" s="71"/>
      <c r="B66" s="5"/>
      <c r="C66" s="67"/>
      <c r="D66" s="69"/>
      <c r="E66" s="69"/>
      <c r="F66" s="69"/>
      <c r="G66" s="39"/>
      <c r="H66" s="39"/>
      <c r="I66" s="39"/>
      <c r="J66" s="39"/>
      <c r="K66" s="39"/>
      <c r="L66" s="39"/>
      <c r="M66" s="39"/>
    </row>
    <row r="67" spans="1:13" ht="11.25" hidden="1" customHeight="1" x14ac:dyDescent="0.25">
      <c r="A67" s="71"/>
      <c r="B67" s="5"/>
      <c r="C67" s="67"/>
      <c r="D67" s="69"/>
      <c r="E67" s="69"/>
      <c r="F67" s="69"/>
      <c r="G67" s="39"/>
      <c r="H67" s="39"/>
      <c r="I67" s="39"/>
      <c r="J67" s="39"/>
      <c r="K67" s="39"/>
      <c r="L67" s="39"/>
      <c r="M67" s="39"/>
    </row>
    <row r="68" spans="1:13" ht="11.25" hidden="1" customHeight="1" x14ac:dyDescent="0.25">
      <c r="A68" s="71"/>
      <c r="B68" s="5"/>
      <c r="C68" s="67"/>
      <c r="D68" s="69"/>
      <c r="E68" s="69"/>
      <c r="F68" s="69"/>
      <c r="G68" s="39"/>
      <c r="H68" s="39"/>
      <c r="I68" s="39"/>
      <c r="J68" s="39"/>
      <c r="K68" s="39"/>
      <c r="L68" s="39"/>
      <c r="M68" s="39"/>
    </row>
    <row r="69" spans="1:13" x14ac:dyDescent="0.25">
      <c r="A69" s="71" t="s">
        <v>58</v>
      </c>
      <c r="B69" s="72" t="s">
        <v>59</v>
      </c>
      <c r="C69" s="15">
        <v>2019</v>
      </c>
      <c r="D69" s="4">
        <v>2300</v>
      </c>
      <c r="E69" s="16">
        <v>5298.5909899999997</v>
      </c>
      <c r="F69" s="16">
        <f>E69-D69</f>
        <v>2998.5909899999997</v>
      </c>
      <c r="G69" s="68" t="s">
        <v>60</v>
      </c>
      <c r="H69" s="67" t="s">
        <v>19</v>
      </c>
      <c r="I69" s="15">
        <v>2019</v>
      </c>
      <c r="J69" s="15">
        <v>1</v>
      </c>
      <c r="K69" s="15">
        <v>6</v>
      </c>
      <c r="L69" s="73" t="s">
        <v>64</v>
      </c>
      <c r="M69" s="67"/>
    </row>
    <row r="70" spans="1:13" x14ac:dyDescent="0.25">
      <c r="A70" s="71"/>
      <c r="B70" s="72"/>
      <c r="C70" s="15">
        <v>2020</v>
      </c>
      <c r="D70" s="4">
        <v>413.71559999999999</v>
      </c>
      <c r="E70" s="16">
        <v>300</v>
      </c>
      <c r="F70" s="16">
        <f t="shared" ref="F70:F74" si="9">E70-D70</f>
        <v>-113.71559999999999</v>
      </c>
      <c r="G70" s="68"/>
      <c r="H70" s="67"/>
      <c r="I70" s="15" t="s">
        <v>22</v>
      </c>
      <c r="J70" s="15">
        <v>1</v>
      </c>
      <c r="K70" s="15">
        <v>1</v>
      </c>
      <c r="L70" s="73"/>
      <c r="M70" s="67"/>
    </row>
    <row r="71" spans="1:13" x14ac:dyDescent="0.25">
      <c r="A71" s="71"/>
      <c r="B71" s="72"/>
      <c r="C71" s="15">
        <v>2021</v>
      </c>
      <c r="D71" s="4">
        <v>2500</v>
      </c>
      <c r="E71" s="16">
        <v>300</v>
      </c>
      <c r="F71" s="16">
        <f t="shared" si="9"/>
        <v>-2200</v>
      </c>
      <c r="G71" s="68"/>
      <c r="H71" s="67"/>
      <c r="I71" s="15" t="s">
        <v>23</v>
      </c>
      <c r="J71" s="15">
        <v>1</v>
      </c>
      <c r="K71" s="15">
        <v>1</v>
      </c>
      <c r="L71" s="73"/>
      <c r="M71" s="67"/>
    </row>
    <row r="72" spans="1:13" x14ac:dyDescent="0.25">
      <c r="A72" s="71"/>
      <c r="B72" s="72"/>
      <c r="C72" s="15">
        <v>2022</v>
      </c>
      <c r="D72" s="16">
        <v>2500</v>
      </c>
      <c r="E72" s="16">
        <v>2500</v>
      </c>
      <c r="F72" s="16">
        <f t="shared" si="9"/>
        <v>0</v>
      </c>
      <c r="G72" s="68"/>
      <c r="H72" s="67"/>
      <c r="I72" s="15" t="s">
        <v>24</v>
      </c>
      <c r="J72" s="15">
        <v>1</v>
      </c>
      <c r="K72" s="15">
        <v>1</v>
      </c>
      <c r="L72" s="73"/>
      <c r="M72" s="67"/>
    </row>
    <row r="73" spans="1:13" x14ac:dyDescent="0.25">
      <c r="A73" s="71"/>
      <c r="B73" s="72"/>
      <c r="C73" s="15">
        <v>2023</v>
      </c>
      <c r="D73" s="16">
        <v>2500</v>
      </c>
      <c r="E73" s="16">
        <v>2500</v>
      </c>
      <c r="F73" s="16">
        <f t="shared" si="9"/>
        <v>0</v>
      </c>
      <c r="G73" s="68"/>
      <c r="H73" s="67"/>
      <c r="I73" s="15" t="s">
        <v>25</v>
      </c>
      <c r="J73" s="15">
        <v>1</v>
      </c>
      <c r="K73" s="15">
        <v>1</v>
      </c>
      <c r="L73" s="73"/>
      <c r="M73" s="67"/>
    </row>
    <row r="74" spans="1:13" x14ac:dyDescent="0.25">
      <c r="A74" s="71"/>
      <c r="B74" s="72"/>
      <c r="C74" s="67">
        <v>2024</v>
      </c>
      <c r="D74" s="69">
        <v>2500</v>
      </c>
      <c r="E74" s="69">
        <v>2500</v>
      </c>
      <c r="F74" s="69">
        <f t="shared" si="9"/>
        <v>0</v>
      </c>
      <c r="G74" s="68"/>
      <c r="H74" s="67"/>
      <c r="I74" s="15" t="s">
        <v>26</v>
      </c>
      <c r="J74" s="15">
        <v>1</v>
      </c>
      <c r="K74" s="15">
        <v>1</v>
      </c>
      <c r="L74" s="73"/>
      <c r="M74" s="67"/>
    </row>
    <row r="75" spans="1:13" x14ac:dyDescent="0.25">
      <c r="A75" s="71"/>
      <c r="B75" s="72"/>
      <c r="C75" s="67"/>
      <c r="D75" s="69"/>
      <c r="E75" s="69"/>
      <c r="F75" s="69"/>
      <c r="G75" s="68" t="s">
        <v>61</v>
      </c>
      <c r="H75" s="67" t="s">
        <v>40</v>
      </c>
      <c r="I75" s="15">
        <v>2019</v>
      </c>
      <c r="J75" s="8">
        <v>8.33</v>
      </c>
      <c r="K75" s="8">
        <v>54.55</v>
      </c>
      <c r="L75" s="71" t="s">
        <v>65</v>
      </c>
      <c r="M75" s="67"/>
    </row>
    <row r="76" spans="1:13" x14ac:dyDescent="0.25">
      <c r="A76" s="71"/>
      <c r="B76" s="72"/>
      <c r="C76" s="67"/>
      <c r="D76" s="69"/>
      <c r="E76" s="69"/>
      <c r="F76" s="69"/>
      <c r="G76" s="68"/>
      <c r="H76" s="67"/>
      <c r="I76" s="15" t="s">
        <v>22</v>
      </c>
      <c r="J76" s="8">
        <v>8.33</v>
      </c>
      <c r="K76" s="8">
        <v>8.33</v>
      </c>
      <c r="L76" s="71"/>
      <c r="M76" s="67"/>
    </row>
    <row r="77" spans="1:13" x14ac:dyDescent="0.25">
      <c r="A77" s="71"/>
      <c r="B77" s="72"/>
      <c r="C77" s="67"/>
      <c r="D77" s="69"/>
      <c r="E77" s="69"/>
      <c r="F77" s="69"/>
      <c r="G77" s="68"/>
      <c r="H77" s="67"/>
      <c r="I77" s="15" t="s">
        <v>23</v>
      </c>
      <c r="J77" s="8">
        <v>8.33</v>
      </c>
      <c r="K77" s="8">
        <v>8.33</v>
      </c>
      <c r="L77" s="71"/>
      <c r="M77" s="67"/>
    </row>
    <row r="78" spans="1:13" x14ac:dyDescent="0.25">
      <c r="A78" s="71"/>
      <c r="B78" s="72"/>
      <c r="C78" s="67"/>
      <c r="D78" s="69"/>
      <c r="E78" s="69"/>
      <c r="F78" s="69"/>
      <c r="G78" s="68"/>
      <c r="H78" s="67"/>
      <c r="I78" s="15" t="s">
        <v>24</v>
      </c>
      <c r="J78" s="8">
        <v>8.33</v>
      </c>
      <c r="K78" s="8">
        <v>8.33</v>
      </c>
      <c r="L78" s="71"/>
      <c r="M78" s="67"/>
    </row>
    <row r="79" spans="1:13" x14ac:dyDescent="0.25">
      <c r="A79" s="71"/>
      <c r="B79" s="72"/>
      <c r="C79" s="67"/>
      <c r="D79" s="69"/>
      <c r="E79" s="69"/>
      <c r="F79" s="69"/>
      <c r="G79" s="68"/>
      <c r="H79" s="67"/>
      <c r="I79" s="15" t="s">
        <v>25</v>
      </c>
      <c r="J79" s="8">
        <v>8.33</v>
      </c>
      <c r="K79" s="8">
        <v>8.33</v>
      </c>
      <c r="L79" s="71"/>
      <c r="M79" s="67"/>
    </row>
    <row r="80" spans="1:13" x14ac:dyDescent="0.25">
      <c r="A80" s="71"/>
      <c r="B80" s="72"/>
      <c r="C80" s="67"/>
      <c r="D80" s="69"/>
      <c r="E80" s="69"/>
      <c r="F80" s="69"/>
      <c r="G80" s="68"/>
      <c r="H80" s="67"/>
      <c r="I80" s="15" t="s">
        <v>26</v>
      </c>
      <c r="J80" s="8">
        <v>8.33</v>
      </c>
      <c r="K80" s="8">
        <v>8.33</v>
      </c>
      <c r="L80" s="71"/>
      <c r="M80" s="67"/>
    </row>
    <row r="81" spans="1:13" x14ac:dyDescent="0.25">
      <c r="A81" s="71" t="s">
        <v>66</v>
      </c>
      <c r="B81" s="72" t="s">
        <v>67</v>
      </c>
      <c r="C81" s="15">
        <v>2019</v>
      </c>
      <c r="D81" s="4">
        <v>0</v>
      </c>
      <c r="E81" s="16">
        <v>1500</v>
      </c>
      <c r="F81" s="16">
        <f>E81-D81</f>
        <v>1500</v>
      </c>
      <c r="G81" s="68" t="s">
        <v>62</v>
      </c>
      <c r="H81" s="67" t="s">
        <v>19</v>
      </c>
      <c r="I81" s="15">
        <v>2019</v>
      </c>
      <c r="J81" s="15">
        <v>0</v>
      </c>
      <c r="K81" s="15">
        <v>1</v>
      </c>
      <c r="L81" s="73" t="s">
        <v>68</v>
      </c>
      <c r="M81" s="67" t="s">
        <v>169</v>
      </c>
    </row>
    <row r="82" spans="1:13" x14ac:dyDescent="0.25">
      <c r="A82" s="71"/>
      <c r="B82" s="72"/>
      <c r="C82" s="15">
        <v>2020</v>
      </c>
      <c r="D82" s="4">
        <v>0</v>
      </c>
      <c r="E82" s="16">
        <v>0</v>
      </c>
      <c r="F82" s="16">
        <f t="shared" ref="F82:F85" si="10">E82-D82</f>
        <v>0</v>
      </c>
      <c r="G82" s="68"/>
      <c r="H82" s="67"/>
      <c r="I82" s="15" t="s">
        <v>22</v>
      </c>
      <c r="J82" s="15">
        <v>0</v>
      </c>
      <c r="K82" s="15">
        <v>0</v>
      </c>
      <c r="L82" s="73"/>
      <c r="M82" s="67"/>
    </row>
    <row r="83" spans="1:13" x14ac:dyDescent="0.25">
      <c r="A83" s="71"/>
      <c r="B83" s="72"/>
      <c r="C83" s="15">
        <v>2021</v>
      </c>
      <c r="D83" s="4">
        <v>1500</v>
      </c>
      <c r="E83" s="16">
        <v>4500</v>
      </c>
      <c r="F83" s="16">
        <f t="shared" si="10"/>
        <v>3000</v>
      </c>
      <c r="G83" s="68"/>
      <c r="H83" s="67"/>
      <c r="I83" s="15" t="s">
        <v>23</v>
      </c>
      <c r="J83" s="15">
        <v>1</v>
      </c>
      <c r="K83" s="15">
        <v>2</v>
      </c>
      <c r="L83" s="73"/>
      <c r="M83" s="67"/>
    </row>
    <row r="84" spans="1:13" x14ac:dyDescent="0.25">
      <c r="A84" s="71"/>
      <c r="B84" s="72"/>
      <c r="C84" s="15">
        <v>2022</v>
      </c>
      <c r="D84" s="16">
        <v>1500</v>
      </c>
      <c r="E84" s="16">
        <v>1500</v>
      </c>
      <c r="F84" s="16">
        <f t="shared" si="10"/>
        <v>0</v>
      </c>
      <c r="G84" s="68"/>
      <c r="H84" s="67"/>
      <c r="I84" s="15" t="s">
        <v>24</v>
      </c>
      <c r="J84" s="15">
        <v>1</v>
      </c>
      <c r="K84" s="15">
        <v>1</v>
      </c>
      <c r="L84" s="73"/>
      <c r="M84" s="67"/>
    </row>
    <row r="85" spans="1:13" x14ac:dyDescent="0.25">
      <c r="A85" s="71"/>
      <c r="B85" s="72"/>
      <c r="C85" s="15">
        <v>2023</v>
      </c>
      <c r="D85" s="16">
        <v>1500</v>
      </c>
      <c r="E85" s="16">
        <v>1500</v>
      </c>
      <c r="F85" s="16">
        <f t="shared" si="10"/>
        <v>0</v>
      </c>
      <c r="G85" s="68"/>
      <c r="H85" s="67"/>
      <c r="I85" s="15" t="s">
        <v>25</v>
      </c>
      <c r="J85" s="15">
        <v>1</v>
      </c>
      <c r="K85" s="15">
        <v>1</v>
      </c>
      <c r="L85" s="73"/>
      <c r="M85" s="67"/>
    </row>
    <row r="86" spans="1:13" ht="79.5" customHeight="1" x14ac:dyDescent="0.25">
      <c r="A86" s="71"/>
      <c r="B86" s="72"/>
      <c r="C86" s="67">
        <v>2024</v>
      </c>
      <c r="D86" s="69">
        <v>1500</v>
      </c>
      <c r="E86" s="69">
        <v>1500</v>
      </c>
      <c r="F86" s="69">
        <f>E86-D86</f>
        <v>0</v>
      </c>
      <c r="G86" s="68"/>
      <c r="H86" s="67"/>
      <c r="I86" s="15" t="s">
        <v>26</v>
      </c>
      <c r="J86" s="15">
        <v>1</v>
      </c>
      <c r="K86" s="15">
        <v>1</v>
      </c>
      <c r="L86" s="73"/>
      <c r="M86" s="67"/>
    </row>
    <row r="87" spans="1:13" x14ac:dyDescent="0.25">
      <c r="A87" s="71"/>
      <c r="B87" s="72"/>
      <c r="C87" s="67"/>
      <c r="D87" s="69"/>
      <c r="E87" s="69"/>
      <c r="F87" s="69"/>
      <c r="G87" s="68" t="s">
        <v>63</v>
      </c>
      <c r="H87" s="67" t="s">
        <v>40</v>
      </c>
      <c r="I87" s="15">
        <v>2019</v>
      </c>
      <c r="J87" s="8">
        <v>0</v>
      </c>
      <c r="K87" s="16">
        <v>57.1</v>
      </c>
      <c r="L87" s="71" t="s">
        <v>69</v>
      </c>
      <c r="M87" s="67" t="s">
        <v>70</v>
      </c>
    </row>
    <row r="88" spans="1:13" x14ac:dyDescent="0.25">
      <c r="A88" s="71"/>
      <c r="B88" s="72"/>
      <c r="C88" s="67"/>
      <c r="D88" s="69"/>
      <c r="E88" s="69"/>
      <c r="F88" s="69"/>
      <c r="G88" s="68"/>
      <c r="H88" s="67"/>
      <c r="I88" s="15" t="s">
        <v>22</v>
      </c>
      <c r="J88" s="8">
        <v>0</v>
      </c>
      <c r="K88" s="16">
        <v>57.1</v>
      </c>
      <c r="L88" s="71"/>
      <c r="M88" s="67"/>
    </row>
    <row r="89" spans="1:13" x14ac:dyDescent="0.25">
      <c r="A89" s="71"/>
      <c r="B89" s="72"/>
      <c r="C89" s="67"/>
      <c r="D89" s="69"/>
      <c r="E89" s="69"/>
      <c r="F89" s="69"/>
      <c r="G89" s="68"/>
      <c r="H89" s="67"/>
      <c r="I89" s="15" t="s">
        <v>23</v>
      </c>
      <c r="J89" s="8">
        <v>16.66</v>
      </c>
      <c r="K89" s="16">
        <v>42.8</v>
      </c>
      <c r="L89" s="71"/>
      <c r="M89" s="67"/>
    </row>
    <row r="90" spans="1:13" x14ac:dyDescent="0.25">
      <c r="A90" s="71"/>
      <c r="B90" s="72"/>
      <c r="C90" s="67"/>
      <c r="D90" s="69"/>
      <c r="E90" s="69"/>
      <c r="F90" s="69"/>
      <c r="G90" s="68"/>
      <c r="H90" s="67"/>
      <c r="I90" s="15" t="s">
        <v>24</v>
      </c>
      <c r="J90" s="8">
        <v>16.66</v>
      </c>
      <c r="K90" s="16">
        <v>35.700000000000003</v>
      </c>
      <c r="L90" s="71"/>
      <c r="M90" s="67"/>
    </row>
    <row r="91" spans="1:13" x14ac:dyDescent="0.25">
      <c r="A91" s="71"/>
      <c r="B91" s="72"/>
      <c r="C91" s="67"/>
      <c r="D91" s="69"/>
      <c r="E91" s="69"/>
      <c r="F91" s="69"/>
      <c r="G91" s="68"/>
      <c r="H91" s="67"/>
      <c r="I91" s="15" t="s">
        <v>25</v>
      </c>
      <c r="J91" s="8">
        <v>16.66</v>
      </c>
      <c r="K91" s="16">
        <v>28.6</v>
      </c>
      <c r="L91" s="71"/>
      <c r="M91" s="67"/>
    </row>
    <row r="92" spans="1:13" ht="320.25" customHeight="1" x14ac:dyDescent="0.25">
      <c r="A92" s="71"/>
      <c r="B92" s="72"/>
      <c r="C92" s="67"/>
      <c r="D92" s="69"/>
      <c r="E92" s="69"/>
      <c r="F92" s="69"/>
      <c r="G92" s="68"/>
      <c r="H92" s="67"/>
      <c r="I92" s="15" t="s">
        <v>26</v>
      </c>
      <c r="J92" s="8">
        <v>16.66</v>
      </c>
      <c r="K92" s="16">
        <v>21.4</v>
      </c>
      <c r="L92" s="71"/>
      <c r="M92" s="67"/>
    </row>
    <row r="93" spans="1:13" ht="33.75" x14ac:dyDescent="0.25">
      <c r="A93" s="5" t="s">
        <v>71</v>
      </c>
      <c r="B93" s="5" t="s">
        <v>73</v>
      </c>
      <c r="C93" s="15">
        <v>2019</v>
      </c>
      <c r="D93" s="16" t="s">
        <v>20</v>
      </c>
      <c r="E93" s="16">
        <v>52474.2</v>
      </c>
      <c r="F93" s="16">
        <v>52474.2</v>
      </c>
      <c r="G93" s="39" t="s">
        <v>168</v>
      </c>
      <c r="H93" s="39"/>
      <c r="I93" s="39"/>
      <c r="J93" s="39"/>
      <c r="K93" s="39"/>
      <c r="L93" s="39"/>
      <c r="M93" s="39" t="s">
        <v>57</v>
      </c>
    </row>
    <row r="94" spans="1:13" ht="135" x14ac:dyDescent="0.25">
      <c r="A94" s="5" t="s">
        <v>72</v>
      </c>
      <c r="B94" s="5" t="s">
        <v>74</v>
      </c>
      <c r="C94" s="15">
        <v>2019</v>
      </c>
      <c r="D94" s="16" t="s">
        <v>20</v>
      </c>
      <c r="E94" s="16">
        <v>6360.2</v>
      </c>
      <c r="F94" s="16">
        <v>6360.2</v>
      </c>
      <c r="G94" s="39"/>
      <c r="H94" s="39"/>
      <c r="I94" s="39"/>
      <c r="J94" s="39"/>
      <c r="K94" s="39"/>
      <c r="L94" s="39"/>
      <c r="M94" s="39"/>
    </row>
    <row r="95" spans="1:13" x14ac:dyDescent="0.25">
      <c r="A95" s="78" t="s">
        <v>13</v>
      </c>
      <c r="B95" s="78"/>
      <c r="C95" s="78"/>
      <c r="D95" s="78"/>
      <c r="E95" s="78"/>
      <c r="F95" s="12">
        <f>F9+F10+F11+F21+F22+F23+F39+F40+F41+F51+F52+F53+F63+F69+F70+F71+F81+F83+F93+F94</f>
        <v>257948.41034</v>
      </c>
      <c r="G95" s="39"/>
      <c r="H95" s="39"/>
      <c r="I95" s="39"/>
      <c r="J95" s="39"/>
      <c r="K95" s="39"/>
      <c r="L95" s="39"/>
      <c r="M95" s="39"/>
    </row>
    <row r="96" spans="1:13" x14ac:dyDescent="0.25">
      <c r="A96" s="77" t="s">
        <v>75</v>
      </c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</row>
    <row r="97" spans="1:13" x14ac:dyDescent="0.25">
      <c r="A97" s="71" t="s">
        <v>76</v>
      </c>
      <c r="B97" s="72" t="s">
        <v>77</v>
      </c>
      <c r="C97" s="15">
        <v>2019</v>
      </c>
      <c r="D97" s="4">
        <v>12117.4445</v>
      </c>
      <c r="E97" s="16">
        <v>19610.22222</v>
      </c>
      <c r="F97" s="16">
        <f>E97-D97</f>
        <v>7492.77772</v>
      </c>
      <c r="G97" s="68" t="s">
        <v>78</v>
      </c>
      <c r="H97" s="67" t="s">
        <v>19</v>
      </c>
      <c r="I97" s="15">
        <v>2019</v>
      </c>
      <c r="J97" s="15">
        <v>80</v>
      </c>
      <c r="K97" s="15">
        <v>99</v>
      </c>
      <c r="L97" s="73" t="s">
        <v>80</v>
      </c>
      <c r="M97" s="67"/>
    </row>
    <row r="98" spans="1:13" x14ac:dyDescent="0.25">
      <c r="A98" s="71"/>
      <c r="B98" s="72"/>
      <c r="C98" s="15">
        <v>2020</v>
      </c>
      <c r="D98" s="4">
        <v>11520.01964</v>
      </c>
      <c r="E98" s="16">
        <v>18076.666669999999</v>
      </c>
      <c r="F98" s="16">
        <f t="shared" ref="F98:F102" si="11">E98-D98</f>
        <v>6556.6470299999983</v>
      </c>
      <c r="G98" s="68"/>
      <c r="H98" s="67"/>
      <c r="I98" s="15" t="s">
        <v>22</v>
      </c>
      <c r="J98" s="15">
        <v>80</v>
      </c>
      <c r="K98" s="15">
        <v>99</v>
      </c>
      <c r="L98" s="73"/>
      <c r="M98" s="67"/>
    </row>
    <row r="99" spans="1:13" x14ac:dyDescent="0.25">
      <c r="A99" s="71"/>
      <c r="B99" s="72"/>
      <c r="C99" s="15">
        <v>2021</v>
      </c>
      <c r="D99" s="4">
        <v>9085.7142899999999</v>
      </c>
      <c r="E99" s="16">
        <v>18076.666669999999</v>
      </c>
      <c r="F99" s="16">
        <f t="shared" si="11"/>
        <v>8990.9523799999988</v>
      </c>
      <c r="G99" s="68"/>
      <c r="H99" s="67"/>
      <c r="I99" s="15" t="s">
        <v>23</v>
      </c>
      <c r="J99" s="15">
        <v>80</v>
      </c>
      <c r="K99" s="15">
        <v>99</v>
      </c>
      <c r="L99" s="73"/>
      <c r="M99" s="67"/>
    </row>
    <row r="100" spans="1:13" x14ac:dyDescent="0.25">
      <c r="A100" s="71"/>
      <c r="B100" s="72"/>
      <c r="C100" s="15">
        <v>2022</v>
      </c>
      <c r="D100" s="16">
        <v>9085.7142899999999</v>
      </c>
      <c r="E100" s="16">
        <v>9085.7142899999999</v>
      </c>
      <c r="F100" s="16">
        <f t="shared" si="11"/>
        <v>0</v>
      </c>
      <c r="G100" s="68"/>
      <c r="H100" s="67"/>
      <c r="I100" s="15" t="s">
        <v>24</v>
      </c>
      <c r="J100" s="15">
        <v>80</v>
      </c>
      <c r="K100" s="15">
        <v>48</v>
      </c>
      <c r="L100" s="73"/>
      <c r="M100" s="67"/>
    </row>
    <row r="101" spans="1:13" x14ac:dyDescent="0.25">
      <c r="A101" s="71"/>
      <c r="B101" s="72"/>
      <c r="C101" s="15">
        <v>2023</v>
      </c>
      <c r="D101" s="16">
        <v>9085.7142899999999</v>
      </c>
      <c r="E101" s="16">
        <v>9085.7142899999999</v>
      </c>
      <c r="F101" s="16">
        <f t="shared" si="11"/>
        <v>0</v>
      </c>
      <c r="G101" s="68"/>
      <c r="H101" s="67"/>
      <c r="I101" s="15" t="s">
        <v>25</v>
      </c>
      <c r="J101" s="15">
        <v>80</v>
      </c>
      <c r="K101" s="15">
        <v>48</v>
      </c>
      <c r="L101" s="73"/>
      <c r="M101" s="67"/>
    </row>
    <row r="102" spans="1:13" x14ac:dyDescent="0.25">
      <c r="A102" s="71"/>
      <c r="B102" s="72"/>
      <c r="C102" s="67">
        <v>2024</v>
      </c>
      <c r="D102" s="69">
        <v>9085.7142899999999</v>
      </c>
      <c r="E102" s="69">
        <v>9085.7142899999999</v>
      </c>
      <c r="F102" s="69">
        <f t="shared" si="11"/>
        <v>0</v>
      </c>
      <c r="G102" s="68"/>
      <c r="H102" s="67"/>
      <c r="I102" s="15" t="s">
        <v>26</v>
      </c>
      <c r="J102" s="15">
        <v>80</v>
      </c>
      <c r="K102" s="15">
        <v>48</v>
      </c>
      <c r="L102" s="73"/>
      <c r="M102" s="67"/>
    </row>
    <row r="103" spans="1:13" x14ac:dyDescent="0.25">
      <c r="A103" s="71"/>
      <c r="B103" s="72"/>
      <c r="C103" s="67"/>
      <c r="D103" s="69"/>
      <c r="E103" s="69"/>
      <c r="F103" s="69"/>
      <c r="G103" s="68" t="s">
        <v>79</v>
      </c>
      <c r="H103" s="67" t="s">
        <v>19</v>
      </c>
      <c r="I103" s="15">
        <v>2019</v>
      </c>
      <c r="J103" s="9">
        <v>38</v>
      </c>
      <c r="K103" s="9">
        <v>38</v>
      </c>
      <c r="L103" s="71" t="s">
        <v>82</v>
      </c>
      <c r="M103" s="67"/>
    </row>
    <row r="104" spans="1:13" x14ac:dyDescent="0.25">
      <c r="A104" s="71"/>
      <c r="B104" s="72"/>
      <c r="C104" s="67"/>
      <c r="D104" s="69"/>
      <c r="E104" s="69"/>
      <c r="F104" s="69"/>
      <c r="G104" s="68"/>
      <c r="H104" s="67"/>
      <c r="I104" s="15" t="s">
        <v>22</v>
      </c>
      <c r="J104" s="9">
        <v>38</v>
      </c>
      <c r="K104" s="9">
        <v>38</v>
      </c>
      <c r="L104" s="71"/>
      <c r="M104" s="67"/>
    </row>
    <row r="105" spans="1:13" x14ac:dyDescent="0.25">
      <c r="A105" s="71"/>
      <c r="B105" s="72"/>
      <c r="C105" s="67"/>
      <c r="D105" s="69"/>
      <c r="E105" s="69"/>
      <c r="F105" s="69"/>
      <c r="G105" s="68"/>
      <c r="H105" s="67"/>
      <c r="I105" s="15" t="s">
        <v>23</v>
      </c>
      <c r="J105" s="9">
        <v>32</v>
      </c>
      <c r="K105" s="9">
        <v>38</v>
      </c>
      <c r="L105" s="71"/>
      <c r="M105" s="67"/>
    </row>
    <row r="106" spans="1:13" x14ac:dyDescent="0.25">
      <c r="A106" s="71"/>
      <c r="B106" s="72"/>
      <c r="C106" s="67"/>
      <c r="D106" s="69"/>
      <c r="E106" s="69"/>
      <c r="F106" s="69"/>
      <c r="G106" s="68"/>
      <c r="H106" s="67"/>
      <c r="I106" s="15" t="s">
        <v>24</v>
      </c>
      <c r="J106" s="9">
        <v>32</v>
      </c>
      <c r="K106" s="9">
        <v>30</v>
      </c>
      <c r="L106" s="71"/>
      <c r="M106" s="67"/>
    </row>
    <row r="107" spans="1:13" x14ac:dyDescent="0.25">
      <c r="A107" s="71"/>
      <c r="B107" s="72"/>
      <c r="C107" s="67"/>
      <c r="D107" s="69"/>
      <c r="E107" s="69"/>
      <c r="F107" s="69"/>
      <c r="G107" s="68"/>
      <c r="H107" s="67"/>
      <c r="I107" s="15" t="s">
        <v>25</v>
      </c>
      <c r="J107" s="9">
        <v>3</v>
      </c>
      <c r="K107" s="9">
        <v>30</v>
      </c>
      <c r="L107" s="71"/>
      <c r="M107" s="67"/>
    </row>
    <row r="108" spans="1:13" ht="82.5" customHeight="1" x14ac:dyDescent="0.25">
      <c r="A108" s="71"/>
      <c r="B108" s="72"/>
      <c r="C108" s="67"/>
      <c r="D108" s="69"/>
      <c r="E108" s="69"/>
      <c r="F108" s="69"/>
      <c r="G108" s="68"/>
      <c r="H108" s="67"/>
      <c r="I108" s="15" t="s">
        <v>26</v>
      </c>
      <c r="J108" s="9">
        <v>32</v>
      </c>
      <c r="K108" s="9">
        <v>30</v>
      </c>
      <c r="L108" s="71"/>
      <c r="M108" s="67"/>
    </row>
    <row r="109" spans="1:13" x14ac:dyDescent="0.25">
      <c r="A109" s="78" t="s">
        <v>89</v>
      </c>
      <c r="B109" s="78"/>
      <c r="C109" s="78"/>
      <c r="D109" s="78"/>
      <c r="E109" s="78"/>
      <c r="F109" s="10">
        <f>F97+F98+F99</f>
        <v>23040.377129999997</v>
      </c>
      <c r="G109" s="67"/>
      <c r="H109" s="67"/>
      <c r="I109" s="67"/>
      <c r="J109" s="67"/>
      <c r="K109" s="67"/>
      <c r="L109" s="67"/>
      <c r="M109" s="67"/>
    </row>
    <row r="110" spans="1:13" x14ac:dyDescent="0.25">
      <c r="A110" s="80" t="s">
        <v>81</v>
      </c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</row>
    <row r="111" spans="1:13" x14ac:dyDescent="0.25">
      <c r="A111" s="71" t="s">
        <v>83</v>
      </c>
      <c r="B111" s="72" t="s">
        <v>84</v>
      </c>
      <c r="C111" s="15">
        <v>2019</v>
      </c>
      <c r="D111" s="4">
        <v>750</v>
      </c>
      <c r="E111" s="16">
        <v>1608.55918</v>
      </c>
      <c r="F111" s="16">
        <f>E111-D111</f>
        <v>858.55917999999997</v>
      </c>
      <c r="G111" s="68" t="s">
        <v>86</v>
      </c>
      <c r="H111" s="67" t="s">
        <v>19</v>
      </c>
      <c r="I111" s="15">
        <v>2019</v>
      </c>
      <c r="J111" s="15">
        <v>1</v>
      </c>
      <c r="K111" s="15">
        <v>5</v>
      </c>
      <c r="L111" s="73" t="s">
        <v>87</v>
      </c>
      <c r="M111" s="67"/>
    </row>
    <row r="112" spans="1:13" x14ac:dyDescent="0.25">
      <c r="A112" s="71"/>
      <c r="B112" s="72"/>
      <c r="C112" s="15">
        <v>2020</v>
      </c>
      <c r="D112" s="4">
        <v>750</v>
      </c>
      <c r="E112" s="16">
        <v>170</v>
      </c>
      <c r="F112" s="16">
        <f t="shared" ref="F112:F116" si="12">E112-D112</f>
        <v>-580</v>
      </c>
      <c r="G112" s="68"/>
      <c r="H112" s="67"/>
      <c r="I112" s="15" t="s">
        <v>22</v>
      </c>
      <c r="J112" s="15">
        <v>1</v>
      </c>
      <c r="K112" s="15">
        <v>1</v>
      </c>
      <c r="L112" s="73"/>
      <c r="M112" s="67"/>
    </row>
    <row r="113" spans="1:13" x14ac:dyDescent="0.25">
      <c r="A113" s="71"/>
      <c r="B113" s="72"/>
      <c r="C113" s="15">
        <v>2021</v>
      </c>
      <c r="D113" s="4">
        <v>500</v>
      </c>
      <c r="E113" s="16">
        <v>170</v>
      </c>
      <c r="F113" s="16">
        <f t="shared" si="12"/>
        <v>-330</v>
      </c>
      <c r="G113" s="68"/>
      <c r="H113" s="67"/>
      <c r="I113" s="15" t="s">
        <v>23</v>
      </c>
      <c r="J113" s="15">
        <v>2</v>
      </c>
      <c r="K113" s="15">
        <v>1</v>
      </c>
      <c r="L113" s="73"/>
      <c r="M113" s="67"/>
    </row>
    <row r="114" spans="1:13" x14ac:dyDescent="0.25">
      <c r="A114" s="71"/>
      <c r="B114" s="72"/>
      <c r="C114" s="15">
        <v>2022</v>
      </c>
      <c r="D114" s="16">
        <v>500</v>
      </c>
      <c r="E114" s="16">
        <v>500</v>
      </c>
      <c r="F114" s="16">
        <f t="shared" si="12"/>
        <v>0</v>
      </c>
      <c r="G114" s="68"/>
      <c r="H114" s="67"/>
      <c r="I114" s="15" t="s">
        <v>24</v>
      </c>
      <c r="J114" s="15">
        <v>2</v>
      </c>
      <c r="K114" s="15">
        <v>2</v>
      </c>
      <c r="L114" s="73"/>
      <c r="M114" s="67"/>
    </row>
    <row r="115" spans="1:13" x14ac:dyDescent="0.25">
      <c r="A115" s="71"/>
      <c r="B115" s="72"/>
      <c r="C115" s="15">
        <v>2023</v>
      </c>
      <c r="D115" s="16">
        <v>500</v>
      </c>
      <c r="E115" s="16">
        <v>500</v>
      </c>
      <c r="F115" s="16">
        <f t="shared" si="12"/>
        <v>0</v>
      </c>
      <c r="G115" s="68"/>
      <c r="H115" s="67"/>
      <c r="I115" s="15" t="s">
        <v>25</v>
      </c>
      <c r="J115" s="15">
        <v>2</v>
      </c>
      <c r="K115" s="15">
        <v>2</v>
      </c>
      <c r="L115" s="73"/>
      <c r="M115" s="67"/>
    </row>
    <row r="116" spans="1:13" x14ac:dyDescent="0.25">
      <c r="A116" s="71"/>
      <c r="B116" s="72"/>
      <c r="C116" s="67">
        <v>2024</v>
      </c>
      <c r="D116" s="69">
        <v>500</v>
      </c>
      <c r="E116" s="69">
        <v>500</v>
      </c>
      <c r="F116" s="69">
        <f t="shared" si="12"/>
        <v>0</v>
      </c>
      <c r="G116" s="68"/>
      <c r="H116" s="67"/>
      <c r="I116" s="15" t="s">
        <v>26</v>
      </c>
      <c r="J116" s="15">
        <v>2</v>
      </c>
      <c r="K116" s="15">
        <v>2</v>
      </c>
      <c r="L116" s="73"/>
      <c r="M116" s="67"/>
    </row>
    <row r="117" spans="1:13" x14ac:dyDescent="0.25">
      <c r="A117" s="71"/>
      <c r="B117" s="72"/>
      <c r="C117" s="67"/>
      <c r="D117" s="69"/>
      <c r="E117" s="69"/>
      <c r="F117" s="69"/>
      <c r="G117" s="68" t="s">
        <v>85</v>
      </c>
      <c r="H117" s="67" t="s">
        <v>40</v>
      </c>
      <c r="I117" s="15">
        <v>2019</v>
      </c>
      <c r="J117" s="8">
        <v>8.33</v>
      </c>
      <c r="K117" s="8">
        <v>45.45</v>
      </c>
      <c r="L117" s="71" t="s">
        <v>88</v>
      </c>
      <c r="M117" s="67"/>
    </row>
    <row r="118" spans="1:13" x14ac:dyDescent="0.25">
      <c r="A118" s="71"/>
      <c r="B118" s="72"/>
      <c r="C118" s="67"/>
      <c r="D118" s="69"/>
      <c r="E118" s="69"/>
      <c r="F118" s="69"/>
      <c r="G118" s="68"/>
      <c r="H118" s="67"/>
      <c r="I118" s="15" t="s">
        <v>22</v>
      </c>
      <c r="J118" s="8">
        <v>8.33</v>
      </c>
      <c r="K118" s="8">
        <v>9.09</v>
      </c>
      <c r="L118" s="71"/>
      <c r="M118" s="67"/>
    </row>
    <row r="119" spans="1:13" x14ac:dyDescent="0.25">
      <c r="A119" s="71"/>
      <c r="B119" s="72"/>
      <c r="C119" s="67"/>
      <c r="D119" s="69"/>
      <c r="E119" s="69"/>
      <c r="F119" s="69"/>
      <c r="G119" s="68"/>
      <c r="H119" s="67"/>
      <c r="I119" s="15" t="s">
        <v>23</v>
      </c>
      <c r="J119" s="8">
        <v>16.66</v>
      </c>
      <c r="K119" s="8">
        <v>9.09</v>
      </c>
      <c r="L119" s="71"/>
      <c r="M119" s="67"/>
    </row>
    <row r="120" spans="1:13" x14ac:dyDescent="0.25">
      <c r="A120" s="71"/>
      <c r="B120" s="72"/>
      <c r="C120" s="67"/>
      <c r="D120" s="69"/>
      <c r="E120" s="69"/>
      <c r="F120" s="69"/>
      <c r="G120" s="68"/>
      <c r="H120" s="67"/>
      <c r="I120" s="15" t="s">
        <v>24</v>
      </c>
      <c r="J120" s="8">
        <v>16.66</v>
      </c>
      <c r="K120" s="8">
        <v>9.09</v>
      </c>
      <c r="L120" s="71"/>
      <c r="M120" s="67"/>
    </row>
    <row r="121" spans="1:13" x14ac:dyDescent="0.25">
      <c r="A121" s="71"/>
      <c r="B121" s="72"/>
      <c r="C121" s="67"/>
      <c r="D121" s="69"/>
      <c r="E121" s="69"/>
      <c r="F121" s="69"/>
      <c r="G121" s="68"/>
      <c r="H121" s="67"/>
      <c r="I121" s="15" t="s">
        <v>25</v>
      </c>
      <c r="J121" s="8">
        <v>16.66</v>
      </c>
      <c r="K121" s="8">
        <v>9.09</v>
      </c>
      <c r="L121" s="71"/>
      <c r="M121" s="67"/>
    </row>
    <row r="122" spans="1:13" x14ac:dyDescent="0.25">
      <c r="A122" s="71"/>
      <c r="B122" s="72"/>
      <c r="C122" s="67"/>
      <c r="D122" s="69"/>
      <c r="E122" s="69"/>
      <c r="F122" s="69"/>
      <c r="G122" s="68"/>
      <c r="H122" s="67"/>
      <c r="I122" s="15" t="s">
        <v>26</v>
      </c>
      <c r="J122" s="8">
        <v>16.66</v>
      </c>
      <c r="K122" s="8">
        <v>9.09</v>
      </c>
      <c r="L122" s="71"/>
      <c r="M122" s="67"/>
    </row>
    <row r="123" spans="1:13" x14ac:dyDescent="0.25">
      <c r="A123" s="78" t="s">
        <v>90</v>
      </c>
      <c r="B123" s="78"/>
      <c r="C123" s="78"/>
      <c r="D123" s="78"/>
      <c r="E123" s="78"/>
      <c r="F123" s="11">
        <f>F111+F112+F113</f>
        <v>-51.440820000000031</v>
      </c>
      <c r="G123" s="75"/>
      <c r="H123" s="75"/>
      <c r="I123" s="75"/>
      <c r="J123" s="75"/>
      <c r="K123" s="75"/>
      <c r="L123" s="75"/>
      <c r="M123" s="75"/>
    </row>
    <row r="124" spans="1:13" x14ac:dyDescent="0.25">
      <c r="A124" s="79" t="s">
        <v>91</v>
      </c>
      <c r="B124" s="79"/>
      <c r="C124" s="79"/>
      <c r="D124" s="79"/>
      <c r="E124" s="79"/>
      <c r="F124" s="11">
        <f>F95+F109+F123</f>
        <v>280937.34664999996</v>
      </c>
      <c r="G124" s="75"/>
      <c r="H124" s="75"/>
      <c r="I124" s="75"/>
      <c r="J124" s="75"/>
      <c r="K124" s="75"/>
      <c r="L124" s="75"/>
      <c r="M124" s="75"/>
    </row>
    <row r="125" spans="1:13" x14ac:dyDescent="0.25">
      <c r="A125" s="70" t="s">
        <v>92</v>
      </c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</row>
    <row r="126" spans="1:13" x14ac:dyDescent="0.25">
      <c r="A126" s="80" t="s">
        <v>93</v>
      </c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</row>
    <row r="127" spans="1:13" ht="15" customHeight="1" x14ac:dyDescent="0.25">
      <c r="A127" s="71" t="s">
        <v>44</v>
      </c>
      <c r="B127" s="72" t="s">
        <v>94</v>
      </c>
      <c r="C127" s="15">
        <v>2019</v>
      </c>
      <c r="D127" s="4">
        <v>100</v>
      </c>
      <c r="E127" s="16">
        <v>143</v>
      </c>
      <c r="F127" s="16">
        <f>E127-D127</f>
        <v>43</v>
      </c>
      <c r="G127" s="68" t="s">
        <v>95</v>
      </c>
      <c r="H127" s="67" t="s">
        <v>97</v>
      </c>
      <c r="I127" s="15">
        <v>2019</v>
      </c>
      <c r="J127" s="9">
        <v>3800</v>
      </c>
      <c r="K127" s="9">
        <v>4000</v>
      </c>
      <c r="L127" s="73" t="s">
        <v>98</v>
      </c>
      <c r="M127" s="67"/>
    </row>
    <row r="128" spans="1:13" x14ac:dyDescent="0.25">
      <c r="A128" s="71"/>
      <c r="B128" s="72"/>
      <c r="C128" s="15">
        <v>2020</v>
      </c>
      <c r="D128" s="4">
        <v>100</v>
      </c>
      <c r="E128" s="16">
        <v>143</v>
      </c>
      <c r="F128" s="16">
        <f t="shared" ref="F128:F132" si="13">E128-D128</f>
        <v>43</v>
      </c>
      <c r="G128" s="68"/>
      <c r="H128" s="67"/>
      <c r="I128" s="15" t="s">
        <v>22</v>
      </c>
      <c r="J128" s="9">
        <v>3800</v>
      </c>
      <c r="K128" s="9">
        <v>4100</v>
      </c>
      <c r="L128" s="73"/>
      <c r="M128" s="67"/>
    </row>
    <row r="129" spans="1:13" x14ac:dyDescent="0.25">
      <c r="A129" s="71"/>
      <c r="B129" s="72"/>
      <c r="C129" s="15">
        <v>2021</v>
      </c>
      <c r="D129" s="4">
        <v>100</v>
      </c>
      <c r="E129" s="16">
        <v>143</v>
      </c>
      <c r="F129" s="16">
        <f t="shared" si="13"/>
        <v>43</v>
      </c>
      <c r="G129" s="68"/>
      <c r="H129" s="67"/>
      <c r="I129" s="15" t="s">
        <v>23</v>
      </c>
      <c r="J129" s="9">
        <v>3800</v>
      </c>
      <c r="K129" s="9">
        <v>4200</v>
      </c>
      <c r="L129" s="73"/>
      <c r="M129" s="67"/>
    </row>
    <row r="130" spans="1:13" x14ac:dyDescent="0.25">
      <c r="A130" s="71"/>
      <c r="B130" s="72"/>
      <c r="C130" s="15">
        <v>2022</v>
      </c>
      <c r="D130" s="16">
        <v>100</v>
      </c>
      <c r="E130" s="16">
        <v>100</v>
      </c>
      <c r="F130" s="16">
        <f t="shared" si="13"/>
        <v>0</v>
      </c>
      <c r="G130" s="68"/>
      <c r="H130" s="67"/>
      <c r="I130" s="15" t="s">
        <v>24</v>
      </c>
      <c r="J130" s="9">
        <v>3900</v>
      </c>
      <c r="K130" s="9">
        <v>4300</v>
      </c>
      <c r="L130" s="73"/>
      <c r="M130" s="67"/>
    </row>
    <row r="131" spans="1:13" x14ac:dyDescent="0.25">
      <c r="A131" s="71"/>
      <c r="B131" s="72"/>
      <c r="C131" s="15">
        <v>2023</v>
      </c>
      <c r="D131" s="16">
        <v>100</v>
      </c>
      <c r="E131" s="16">
        <v>100</v>
      </c>
      <c r="F131" s="16">
        <f t="shared" si="13"/>
        <v>0</v>
      </c>
      <c r="G131" s="68"/>
      <c r="H131" s="67"/>
      <c r="I131" s="15" t="s">
        <v>25</v>
      </c>
      <c r="J131" s="9">
        <v>3900</v>
      </c>
      <c r="K131" s="9">
        <v>4400</v>
      </c>
      <c r="L131" s="73"/>
      <c r="M131" s="67"/>
    </row>
    <row r="132" spans="1:13" x14ac:dyDescent="0.25">
      <c r="A132" s="71"/>
      <c r="B132" s="72"/>
      <c r="C132" s="67">
        <v>2024</v>
      </c>
      <c r="D132" s="69">
        <v>100</v>
      </c>
      <c r="E132" s="69">
        <v>100</v>
      </c>
      <c r="F132" s="69">
        <f t="shared" si="13"/>
        <v>0</v>
      </c>
      <c r="G132" s="68"/>
      <c r="H132" s="67"/>
      <c r="I132" s="15" t="s">
        <v>26</v>
      </c>
      <c r="J132" s="9">
        <v>4000</v>
      </c>
      <c r="K132" s="9">
        <v>4500</v>
      </c>
      <c r="L132" s="73"/>
      <c r="M132" s="67"/>
    </row>
    <row r="133" spans="1:13" ht="11.25" customHeight="1" x14ac:dyDescent="0.25">
      <c r="A133" s="71"/>
      <c r="B133" s="72"/>
      <c r="C133" s="67"/>
      <c r="D133" s="69"/>
      <c r="E133" s="69"/>
      <c r="F133" s="69"/>
      <c r="G133" s="68" t="s">
        <v>96</v>
      </c>
      <c r="H133" s="67" t="s">
        <v>19</v>
      </c>
      <c r="I133" s="15">
        <v>2019</v>
      </c>
      <c r="J133" s="9">
        <v>3</v>
      </c>
      <c r="K133" s="9">
        <v>4</v>
      </c>
      <c r="L133" s="71" t="s">
        <v>99</v>
      </c>
      <c r="M133" s="67" t="s">
        <v>100</v>
      </c>
    </row>
    <row r="134" spans="1:13" x14ac:dyDescent="0.25">
      <c r="A134" s="71"/>
      <c r="B134" s="72"/>
      <c r="C134" s="67"/>
      <c r="D134" s="69"/>
      <c r="E134" s="69"/>
      <c r="F134" s="69"/>
      <c r="G134" s="68"/>
      <c r="H134" s="67"/>
      <c r="I134" s="15" t="s">
        <v>22</v>
      </c>
      <c r="J134" s="9">
        <v>3</v>
      </c>
      <c r="K134" s="9">
        <v>4</v>
      </c>
      <c r="L134" s="71"/>
      <c r="M134" s="67"/>
    </row>
    <row r="135" spans="1:13" x14ac:dyDescent="0.25">
      <c r="A135" s="71"/>
      <c r="B135" s="72"/>
      <c r="C135" s="67"/>
      <c r="D135" s="69"/>
      <c r="E135" s="69"/>
      <c r="F135" s="69"/>
      <c r="G135" s="68"/>
      <c r="H135" s="67"/>
      <c r="I135" s="15" t="s">
        <v>23</v>
      </c>
      <c r="J135" s="9">
        <v>3</v>
      </c>
      <c r="K135" s="9">
        <v>4</v>
      </c>
      <c r="L135" s="71"/>
      <c r="M135" s="67"/>
    </row>
    <row r="136" spans="1:13" x14ac:dyDescent="0.25">
      <c r="A136" s="71"/>
      <c r="B136" s="72"/>
      <c r="C136" s="67"/>
      <c r="D136" s="69"/>
      <c r="E136" s="69"/>
      <c r="F136" s="69"/>
      <c r="G136" s="68"/>
      <c r="H136" s="67"/>
      <c r="I136" s="15" t="s">
        <v>24</v>
      </c>
      <c r="J136" s="9">
        <v>3</v>
      </c>
      <c r="K136" s="9">
        <v>4</v>
      </c>
      <c r="L136" s="71"/>
      <c r="M136" s="67"/>
    </row>
    <row r="137" spans="1:13" x14ac:dyDescent="0.25">
      <c r="A137" s="71"/>
      <c r="B137" s="72"/>
      <c r="C137" s="67"/>
      <c r="D137" s="69"/>
      <c r="E137" s="69"/>
      <c r="F137" s="69"/>
      <c r="G137" s="68"/>
      <c r="H137" s="67"/>
      <c r="I137" s="15" t="s">
        <v>25</v>
      </c>
      <c r="J137" s="9">
        <v>3</v>
      </c>
      <c r="K137" s="9">
        <v>4</v>
      </c>
      <c r="L137" s="71"/>
      <c r="M137" s="67"/>
    </row>
    <row r="138" spans="1:13" ht="129.75" customHeight="1" x14ac:dyDescent="0.25">
      <c r="A138" s="71"/>
      <c r="B138" s="72"/>
      <c r="C138" s="67"/>
      <c r="D138" s="69"/>
      <c r="E138" s="69"/>
      <c r="F138" s="69"/>
      <c r="G138" s="68"/>
      <c r="H138" s="67"/>
      <c r="I138" s="15" t="s">
        <v>26</v>
      </c>
      <c r="J138" s="9">
        <v>3</v>
      </c>
      <c r="K138" s="9">
        <v>4</v>
      </c>
      <c r="L138" s="71"/>
      <c r="M138" s="67"/>
    </row>
    <row r="139" spans="1:13" x14ac:dyDescent="0.25">
      <c r="A139" s="78" t="s">
        <v>101</v>
      </c>
      <c r="B139" s="78"/>
      <c r="C139" s="78"/>
      <c r="D139" s="78"/>
      <c r="E139" s="78"/>
      <c r="F139" s="11">
        <f>F127+F128+F129</f>
        <v>129</v>
      </c>
      <c r="G139" s="75"/>
      <c r="H139" s="75"/>
      <c r="I139" s="75"/>
      <c r="J139" s="75"/>
      <c r="K139" s="75"/>
      <c r="L139" s="75"/>
      <c r="M139" s="75"/>
    </row>
    <row r="140" spans="1:13" ht="11.25" customHeight="1" x14ac:dyDescent="0.25">
      <c r="A140" s="71" t="s">
        <v>76</v>
      </c>
      <c r="B140" s="72" t="s">
        <v>102</v>
      </c>
      <c r="C140" s="15">
        <v>2019</v>
      </c>
      <c r="D140" s="4">
        <v>2400</v>
      </c>
      <c r="E140" s="16">
        <v>3145</v>
      </c>
      <c r="F140" s="16">
        <f>E140-D140</f>
        <v>745</v>
      </c>
      <c r="G140" s="68" t="s">
        <v>103</v>
      </c>
      <c r="H140" s="67" t="s">
        <v>19</v>
      </c>
      <c r="I140" s="15">
        <v>2019</v>
      </c>
      <c r="J140" s="15">
        <v>44</v>
      </c>
      <c r="K140" s="15">
        <v>75</v>
      </c>
      <c r="L140" s="73" t="s">
        <v>105</v>
      </c>
      <c r="M140" s="67" t="s">
        <v>167</v>
      </c>
    </row>
    <row r="141" spans="1:13" x14ac:dyDescent="0.25">
      <c r="A141" s="71"/>
      <c r="B141" s="72"/>
      <c r="C141" s="15">
        <v>2020</v>
      </c>
      <c r="D141" s="4">
        <v>2000</v>
      </c>
      <c r="E141" s="16">
        <v>2845</v>
      </c>
      <c r="F141" s="16">
        <f t="shared" ref="F141:F145" si="14">E141-D141</f>
        <v>845</v>
      </c>
      <c r="G141" s="68"/>
      <c r="H141" s="67"/>
      <c r="I141" s="15" t="s">
        <v>22</v>
      </c>
      <c r="J141" s="15">
        <v>40</v>
      </c>
      <c r="K141" s="15">
        <v>75</v>
      </c>
      <c r="L141" s="73"/>
      <c r="M141" s="67"/>
    </row>
    <row r="142" spans="1:13" x14ac:dyDescent="0.25">
      <c r="A142" s="71"/>
      <c r="B142" s="72"/>
      <c r="C142" s="15">
        <v>2021</v>
      </c>
      <c r="D142" s="4">
        <v>1500</v>
      </c>
      <c r="E142" s="16">
        <v>1309.8275799999999</v>
      </c>
      <c r="F142" s="16">
        <f t="shared" si="14"/>
        <v>-190.1724200000001</v>
      </c>
      <c r="G142" s="68"/>
      <c r="H142" s="67"/>
      <c r="I142" s="15" t="s">
        <v>23</v>
      </c>
      <c r="J142" s="15">
        <v>35</v>
      </c>
      <c r="K142" s="15">
        <v>75</v>
      </c>
      <c r="L142" s="73"/>
      <c r="M142" s="67"/>
    </row>
    <row r="143" spans="1:13" x14ac:dyDescent="0.25">
      <c r="A143" s="71"/>
      <c r="B143" s="72"/>
      <c r="C143" s="15">
        <v>2022</v>
      </c>
      <c r="D143" s="16">
        <v>1500</v>
      </c>
      <c r="E143" s="16">
        <v>1500</v>
      </c>
      <c r="F143" s="16">
        <f t="shared" si="14"/>
        <v>0</v>
      </c>
      <c r="G143" s="68"/>
      <c r="H143" s="67"/>
      <c r="I143" s="15" t="s">
        <v>24</v>
      </c>
      <c r="J143" s="15">
        <v>35</v>
      </c>
      <c r="K143" s="15">
        <v>75</v>
      </c>
      <c r="L143" s="73"/>
      <c r="M143" s="67"/>
    </row>
    <row r="144" spans="1:13" x14ac:dyDescent="0.25">
      <c r="A144" s="71"/>
      <c r="B144" s="72"/>
      <c r="C144" s="15">
        <v>2023</v>
      </c>
      <c r="D144" s="16">
        <v>1500</v>
      </c>
      <c r="E144" s="16">
        <v>1500</v>
      </c>
      <c r="F144" s="16">
        <f t="shared" si="14"/>
        <v>0</v>
      </c>
      <c r="G144" s="68"/>
      <c r="H144" s="67"/>
      <c r="I144" s="15" t="s">
        <v>25</v>
      </c>
      <c r="J144" s="15">
        <v>35</v>
      </c>
      <c r="K144" s="15">
        <v>75</v>
      </c>
      <c r="L144" s="73"/>
      <c r="M144" s="67"/>
    </row>
    <row r="145" spans="1:13" ht="24" customHeight="1" x14ac:dyDescent="0.25">
      <c r="A145" s="71"/>
      <c r="B145" s="72"/>
      <c r="C145" s="67">
        <v>2024</v>
      </c>
      <c r="D145" s="69">
        <v>1500</v>
      </c>
      <c r="E145" s="69">
        <v>1500</v>
      </c>
      <c r="F145" s="69">
        <f t="shared" si="14"/>
        <v>0</v>
      </c>
      <c r="G145" s="68"/>
      <c r="H145" s="67"/>
      <c r="I145" s="15" t="s">
        <v>26</v>
      </c>
      <c r="J145" s="15">
        <v>35</v>
      </c>
      <c r="K145" s="15">
        <v>75</v>
      </c>
      <c r="L145" s="73"/>
      <c r="M145" s="67"/>
    </row>
    <row r="146" spans="1:13" x14ac:dyDescent="0.25">
      <c r="A146" s="71"/>
      <c r="B146" s="72"/>
      <c r="C146" s="67"/>
      <c r="D146" s="69"/>
      <c r="E146" s="69"/>
      <c r="F146" s="69"/>
      <c r="G146" s="68" t="s">
        <v>104</v>
      </c>
      <c r="H146" s="67" t="s">
        <v>40</v>
      </c>
      <c r="I146" s="15">
        <v>2019</v>
      </c>
      <c r="J146" s="15">
        <v>70</v>
      </c>
      <c r="K146" s="15">
        <v>70</v>
      </c>
      <c r="L146" s="71" t="s">
        <v>106</v>
      </c>
      <c r="M146" s="67"/>
    </row>
    <row r="147" spans="1:13" x14ac:dyDescent="0.25">
      <c r="A147" s="71"/>
      <c r="B147" s="72"/>
      <c r="C147" s="67"/>
      <c r="D147" s="69"/>
      <c r="E147" s="69"/>
      <c r="F147" s="69"/>
      <c r="G147" s="68"/>
      <c r="H147" s="67"/>
      <c r="I147" s="15" t="s">
        <v>22</v>
      </c>
      <c r="J147" s="15">
        <v>70</v>
      </c>
      <c r="K147" s="15">
        <v>70</v>
      </c>
      <c r="L147" s="71"/>
      <c r="M147" s="67"/>
    </row>
    <row r="148" spans="1:13" x14ac:dyDescent="0.25">
      <c r="A148" s="71"/>
      <c r="B148" s="72"/>
      <c r="C148" s="67"/>
      <c r="D148" s="69"/>
      <c r="E148" s="69"/>
      <c r="F148" s="69"/>
      <c r="G148" s="68"/>
      <c r="H148" s="67"/>
      <c r="I148" s="15" t="s">
        <v>23</v>
      </c>
      <c r="J148" s="15">
        <v>70</v>
      </c>
      <c r="K148" s="15">
        <v>70</v>
      </c>
      <c r="L148" s="71"/>
      <c r="M148" s="67"/>
    </row>
    <row r="149" spans="1:13" x14ac:dyDescent="0.25">
      <c r="A149" s="71"/>
      <c r="B149" s="72"/>
      <c r="C149" s="67"/>
      <c r="D149" s="69"/>
      <c r="E149" s="69"/>
      <c r="F149" s="69"/>
      <c r="G149" s="68"/>
      <c r="H149" s="67"/>
      <c r="I149" s="15" t="s">
        <v>24</v>
      </c>
      <c r="J149" s="15">
        <v>70</v>
      </c>
      <c r="K149" s="15">
        <v>70</v>
      </c>
      <c r="L149" s="71"/>
      <c r="M149" s="67"/>
    </row>
    <row r="150" spans="1:13" x14ac:dyDescent="0.25">
      <c r="A150" s="71"/>
      <c r="B150" s="72"/>
      <c r="C150" s="67"/>
      <c r="D150" s="69"/>
      <c r="E150" s="69"/>
      <c r="F150" s="69"/>
      <c r="G150" s="68"/>
      <c r="H150" s="67"/>
      <c r="I150" s="15" t="s">
        <v>25</v>
      </c>
      <c r="J150" s="15">
        <v>70</v>
      </c>
      <c r="K150" s="15">
        <v>70</v>
      </c>
      <c r="L150" s="71"/>
      <c r="M150" s="67"/>
    </row>
    <row r="151" spans="1:13" ht="38.25" customHeight="1" x14ac:dyDescent="0.25">
      <c r="A151" s="71"/>
      <c r="B151" s="72"/>
      <c r="C151" s="67"/>
      <c r="D151" s="69"/>
      <c r="E151" s="69"/>
      <c r="F151" s="69"/>
      <c r="G151" s="68"/>
      <c r="H151" s="67"/>
      <c r="I151" s="15" t="s">
        <v>26</v>
      </c>
      <c r="J151" s="15">
        <v>70</v>
      </c>
      <c r="K151" s="15">
        <v>70</v>
      </c>
      <c r="L151" s="71"/>
      <c r="M151" s="67"/>
    </row>
    <row r="152" spans="1:13" ht="112.5" customHeight="1" x14ac:dyDescent="0.25">
      <c r="A152" s="71" t="s">
        <v>108</v>
      </c>
      <c r="B152" s="74" t="s">
        <v>107</v>
      </c>
      <c r="C152" s="75">
        <v>2019</v>
      </c>
      <c r="D152" s="75" t="s">
        <v>20</v>
      </c>
      <c r="E152" s="81">
        <v>5907.9</v>
      </c>
      <c r="F152" s="81">
        <v>5907.9</v>
      </c>
      <c r="G152" s="6" t="s">
        <v>109</v>
      </c>
      <c r="H152" s="19" t="s">
        <v>19</v>
      </c>
      <c r="I152" s="19">
        <v>2019</v>
      </c>
      <c r="J152" s="19" t="s">
        <v>20</v>
      </c>
      <c r="K152" s="19">
        <v>1</v>
      </c>
      <c r="L152" s="7" t="s">
        <v>111</v>
      </c>
      <c r="M152" s="20" t="s">
        <v>170</v>
      </c>
    </row>
    <row r="153" spans="1:13" ht="258.75" x14ac:dyDescent="0.25">
      <c r="A153" s="71"/>
      <c r="B153" s="74"/>
      <c r="C153" s="75"/>
      <c r="D153" s="75"/>
      <c r="E153" s="81"/>
      <c r="F153" s="81"/>
      <c r="G153" s="3" t="s">
        <v>110</v>
      </c>
      <c r="H153" s="19" t="s">
        <v>40</v>
      </c>
      <c r="I153" s="19">
        <v>2019</v>
      </c>
      <c r="J153" s="19" t="s">
        <v>20</v>
      </c>
      <c r="K153" s="19">
        <v>100</v>
      </c>
      <c r="L153" s="14">
        <v>1</v>
      </c>
      <c r="M153" s="7" t="s">
        <v>171</v>
      </c>
    </row>
    <row r="154" spans="1:13" x14ac:dyDescent="0.25">
      <c r="A154" s="78" t="s">
        <v>112</v>
      </c>
      <c r="B154" s="78"/>
      <c r="C154" s="78"/>
      <c r="D154" s="78"/>
      <c r="E154" s="78"/>
      <c r="F154" s="11">
        <f>F140+F141+F142+F152</f>
        <v>7307.7275799999998</v>
      </c>
      <c r="G154" s="75"/>
      <c r="H154" s="75"/>
      <c r="I154" s="75"/>
      <c r="J154" s="75"/>
      <c r="K154" s="75"/>
      <c r="L154" s="75"/>
      <c r="M154" s="75"/>
    </row>
    <row r="155" spans="1:13" x14ac:dyDescent="0.25">
      <c r="A155" s="77" t="s">
        <v>113</v>
      </c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</row>
    <row r="156" spans="1:13" ht="67.5" customHeight="1" x14ac:dyDescent="0.25">
      <c r="A156" s="71" t="s">
        <v>83</v>
      </c>
      <c r="B156" s="72" t="s">
        <v>102</v>
      </c>
      <c r="C156" s="15">
        <v>2019</v>
      </c>
      <c r="D156" s="4">
        <v>489.69</v>
      </c>
      <c r="E156" s="16">
        <v>600.4</v>
      </c>
      <c r="F156" s="16">
        <f>E156-D156</f>
        <v>110.70999999999998</v>
      </c>
      <c r="G156" s="74" t="s">
        <v>114</v>
      </c>
      <c r="H156" s="75" t="s">
        <v>19</v>
      </c>
      <c r="I156" s="15">
        <v>2019</v>
      </c>
      <c r="J156" s="19">
        <v>14</v>
      </c>
      <c r="K156" s="19">
        <v>14</v>
      </c>
      <c r="L156" s="39" t="s">
        <v>115</v>
      </c>
      <c r="M156" s="75"/>
    </row>
    <row r="157" spans="1:13" x14ac:dyDescent="0.25">
      <c r="A157" s="71"/>
      <c r="B157" s="72"/>
      <c r="C157" s="15">
        <v>2020</v>
      </c>
      <c r="D157" s="4">
        <v>489.69</v>
      </c>
      <c r="E157" s="16">
        <v>326.92378000000002</v>
      </c>
      <c r="F157" s="16">
        <f t="shared" ref="F157:F161" si="15">E157-D157</f>
        <v>-162.76621999999998</v>
      </c>
      <c r="G157" s="74"/>
      <c r="H157" s="75"/>
      <c r="I157" s="15">
        <v>2020</v>
      </c>
      <c r="J157" s="19">
        <v>14</v>
      </c>
      <c r="K157" s="19">
        <v>7</v>
      </c>
      <c r="L157" s="39"/>
      <c r="M157" s="75"/>
    </row>
    <row r="158" spans="1:13" x14ac:dyDescent="0.25">
      <c r="A158" s="71"/>
      <c r="B158" s="72"/>
      <c r="C158" s="15">
        <v>2021</v>
      </c>
      <c r="D158" s="4">
        <v>100</v>
      </c>
      <c r="E158" s="16">
        <v>326.92378000000002</v>
      </c>
      <c r="F158" s="16">
        <f t="shared" si="15"/>
        <v>226.92378000000002</v>
      </c>
      <c r="G158" s="74"/>
      <c r="H158" s="75"/>
      <c r="I158" s="15">
        <v>2021</v>
      </c>
      <c r="J158" s="19">
        <v>4</v>
      </c>
      <c r="K158" s="19">
        <v>7</v>
      </c>
      <c r="L158" s="39"/>
      <c r="M158" s="75"/>
    </row>
    <row r="159" spans="1:13" x14ac:dyDescent="0.25">
      <c r="A159" s="71"/>
      <c r="B159" s="72"/>
      <c r="C159" s="15">
        <v>2022</v>
      </c>
      <c r="D159" s="16">
        <v>100</v>
      </c>
      <c r="E159" s="16">
        <v>100</v>
      </c>
      <c r="F159" s="16">
        <f t="shared" si="15"/>
        <v>0</v>
      </c>
      <c r="G159" s="74"/>
      <c r="H159" s="75"/>
      <c r="I159" s="15">
        <v>2022</v>
      </c>
      <c r="J159" s="19">
        <v>4</v>
      </c>
      <c r="K159" s="19">
        <v>7</v>
      </c>
      <c r="L159" s="39"/>
      <c r="M159" s="75"/>
    </row>
    <row r="160" spans="1:13" x14ac:dyDescent="0.25">
      <c r="A160" s="71"/>
      <c r="B160" s="72"/>
      <c r="C160" s="15">
        <v>2023</v>
      </c>
      <c r="D160" s="16">
        <v>100</v>
      </c>
      <c r="E160" s="16">
        <v>100</v>
      </c>
      <c r="F160" s="16">
        <f t="shared" si="15"/>
        <v>0</v>
      </c>
      <c r="G160" s="74"/>
      <c r="H160" s="75"/>
      <c r="I160" s="15">
        <v>2023</v>
      </c>
      <c r="J160" s="19">
        <v>4</v>
      </c>
      <c r="K160" s="19">
        <v>2</v>
      </c>
      <c r="L160" s="39"/>
      <c r="M160" s="75"/>
    </row>
    <row r="161" spans="1:13" ht="45.75" customHeight="1" x14ac:dyDescent="0.25">
      <c r="A161" s="71"/>
      <c r="B161" s="72"/>
      <c r="C161" s="15">
        <v>2024</v>
      </c>
      <c r="D161" s="16">
        <v>100</v>
      </c>
      <c r="E161" s="16">
        <v>100</v>
      </c>
      <c r="F161" s="16">
        <f t="shared" si="15"/>
        <v>0</v>
      </c>
      <c r="G161" s="74"/>
      <c r="H161" s="75"/>
      <c r="I161" s="15">
        <v>2024</v>
      </c>
      <c r="J161" s="15">
        <v>4</v>
      </c>
      <c r="K161" s="15">
        <v>2</v>
      </c>
      <c r="L161" s="39"/>
      <c r="M161" s="75"/>
    </row>
    <row r="162" spans="1:13" ht="11.25" customHeight="1" x14ac:dyDescent="0.25">
      <c r="A162" s="71" t="s">
        <v>116</v>
      </c>
      <c r="B162" s="72" t="s">
        <v>117</v>
      </c>
      <c r="C162" s="15">
        <v>2019</v>
      </c>
      <c r="D162" s="4">
        <v>10400</v>
      </c>
      <c r="E162" s="16">
        <v>19364.983</v>
      </c>
      <c r="F162" s="16">
        <f>E162-D162</f>
        <v>8964.9830000000002</v>
      </c>
      <c r="G162" s="68" t="s">
        <v>118</v>
      </c>
      <c r="H162" s="67" t="s">
        <v>17</v>
      </c>
      <c r="I162" s="15">
        <v>2019</v>
      </c>
      <c r="J162" s="15">
        <v>624</v>
      </c>
      <c r="K162" s="15">
        <v>724</v>
      </c>
      <c r="L162" s="73" t="s">
        <v>120</v>
      </c>
      <c r="M162" s="67"/>
    </row>
    <row r="163" spans="1:13" x14ac:dyDescent="0.25">
      <c r="A163" s="71"/>
      <c r="B163" s="72"/>
      <c r="C163" s="15">
        <v>2020</v>
      </c>
      <c r="D163" s="4">
        <v>10400</v>
      </c>
      <c r="E163" s="16">
        <v>19364.983</v>
      </c>
      <c r="F163" s="16">
        <f t="shared" ref="F163:F167" si="16">E163-D163</f>
        <v>8964.9830000000002</v>
      </c>
      <c r="G163" s="68"/>
      <c r="H163" s="67"/>
      <c r="I163" s="15" t="s">
        <v>22</v>
      </c>
      <c r="J163" s="15">
        <v>624</v>
      </c>
      <c r="K163" s="15">
        <v>724</v>
      </c>
      <c r="L163" s="73"/>
      <c r="M163" s="67"/>
    </row>
    <row r="164" spans="1:13" x14ac:dyDescent="0.25">
      <c r="A164" s="71"/>
      <c r="B164" s="72"/>
      <c r="C164" s="15">
        <v>2021</v>
      </c>
      <c r="D164" s="4">
        <v>10358.177900000001</v>
      </c>
      <c r="E164" s="16">
        <v>19364.983</v>
      </c>
      <c r="F164" s="16">
        <f t="shared" si="16"/>
        <v>9006.8050999999996</v>
      </c>
      <c r="G164" s="68"/>
      <c r="H164" s="67"/>
      <c r="I164" s="15" t="s">
        <v>23</v>
      </c>
      <c r="J164" s="15">
        <v>624</v>
      </c>
      <c r="K164" s="15">
        <v>724</v>
      </c>
      <c r="L164" s="73"/>
      <c r="M164" s="67"/>
    </row>
    <row r="165" spans="1:13" x14ac:dyDescent="0.25">
      <c r="A165" s="71"/>
      <c r="B165" s="72"/>
      <c r="C165" s="15">
        <v>2022</v>
      </c>
      <c r="D165" s="16">
        <v>10358.177900000001</v>
      </c>
      <c r="E165" s="16">
        <v>10358.177900000001</v>
      </c>
      <c r="F165" s="16">
        <f t="shared" si="16"/>
        <v>0</v>
      </c>
      <c r="G165" s="68"/>
      <c r="H165" s="67"/>
      <c r="I165" s="15" t="s">
        <v>24</v>
      </c>
      <c r="J165" s="15">
        <v>624</v>
      </c>
      <c r="K165" s="15">
        <v>362</v>
      </c>
      <c r="L165" s="73"/>
      <c r="M165" s="67"/>
    </row>
    <row r="166" spans="1:13" x14ac:dyDescent="0.25">
      <c r="A166" s="71"/>
      <c r="B166" s="72"/>
      <c r="C166" s="15">
        <v>2023</v>
      </c>
      <c r="D166" s="16">
        <v>10358.177900000001</v>
      </c>
      <c r="E166" s="16">
        <v>10358.177900000001</v>
      </c>
      <c r="F166" s="16">
        <f t="shared" si="16"/>
        <v>0</v>
      </c>
      <c r="G166" s="68"/>
      <c r="H166" s="67"/>
      <c r="I166" s="15" t="s">
        <v>25</v>
      </c>
      <c r="J166" s="15">
        <v>624</v>
      </c>
      <c r="K166" s="15">
        <v>362</v>
      </c>
      <c r="L166" s="73"/>
      <c r="M166" s="67"/>
    </row>
    <row r="167" spans="1:13" x14ac:dyDescent="0.25">
      <c r="A167" s="71"/>
      <c r="B167" s="72"/>
      <c r="C167" s="67">
        <v>2024</v>
      </c>
      <c r="D167" s="69">
        <v>10358.177900000001</v>
      </c>
      <c r="E167" s="69">
        <v>10358.177900000001</v>
      </c>
      <c r="F167" s="69">
        <f t="shared" si="16"/>
        <v>0</v>
      </c>
      <c r="G167" s="68"/>
      <c r="H167" s="67"/>
      <c r="I167" s="15" t="s">
        <v>26</v>
      </c>
      <c r="J167" s="15">
        <v>624</v>
      </c>
      <c r="K167" s="15">
        <v>362</v>
      </c>
      <c r="L167" s="73"/>
      <c r="M167" s="67"/>
    </row>
    <row r="168" spans="1:13" x14ac:dyDescent="0.25">
      <c r="A168" s="71"/>
      <c r="B168" s="72"/>
      <c r="C168" s="67"/>
      <c r="D168" s="69"/>
      <c r="E168" s="69"/>
      <c r="F168" s="69"/>
      <c r="G168" s="68" t="s">
        <v>119</v>
      </c>
      <c r="H168" s="67" t="s">
        <v>17</v>
      </c>
      <c r="I168" s="15">
        <v>2019</v>
      </c>
      <c r="J168" s="15">
        <v>70</v>
      </c>
      <c r="K168" s="15">
        <v>70</v>
      </c>
      <c r="L168" s="71" t="s">
        <v>106</v>
      </c>
      <c r="M168" s="67"/>
    </row>
    <row r="169" spans="1:13" x14ac:dyDescent="0.25">
      <c r="A169" s="71"/>
      <c r="B169" s="72"/>
      <c r="C169" s="67"/>
      <c r="D169" s="69"/>
      <c r="E169" s="69"/>
      <c r="F169" s="69"/>
      <c r="G169" s="68"/>
      <c r="H169" s="67"/>
      <c r="I169" s="15" t="s">
        <v>22</v>
      </c>
      <c r="J169" s="15">
        <v>70</v>
      </c>
      <c r="K169" s="15">
        <v>70</v>
      </c>
      <c r="L169" s="71"/>
      <c r="M169" s="67"/>
    </row>
    <row r="170" spans="1:13" x14ac:dyDescent="0.25">
      <c r="A170" s="71"/>
      <c r="B170" s="72"/>
      <c r="C170" s="67"/>
      <c r="D170" s="69"/>
      <c r="E170" s="69"/>
      <c r="F170" s="69"/>
      <c r="G170" s="68"/>
      <c r="H170" s="67"/>
      <c r="I170" s="15" t="s">
        <v>23</v>
      </c>
      <c r="J170" s="15">
        <v>70</v>
      </c>
      <c r="K170" s="15">
        <v>70</v>
      </c>
      <c r="L170" s="71"/>
      <c r="M170" s="67"/>
    </row>
    <row r="171" spans="1:13" x14ac:dyDescent="0.25">
      <c r="A171" s="71"/>
      <c r="B171" s="72"/>
      <c r="C171" s="67"/>
      <c r="D171" s="69"/>
      <c r="E171" s="69"/>
      <c r="F171" s="69"/>
      <c r="G171" s="68"/>
      <c r="H171" s="67"/>
      <c r="I171" s="15" t="s">
        <v>24</v>
      </c>
      <c r="J171" s="15">
        <v>70</v>
      </c>
      <c r="K171" s="15">
        <v>70</v>
      </c>
      <c r="L171" s="71"/>
      <c r="M171" s="67"/>
    </row>
    <row r="172" spans="1:13" x14ac:dyDescent="0.25">
      <c r="A172" s="71"/>
      <c r="B172" s="72"/>
      <c r="C172" s="67"/>
      <c r="D172" s="69"/>
      <c r="E172" s="69"/>
      <c r="F172" s="69"/>
      <c r="G172" s="68"/>
      <c r="H172" s="67"/>
      <c r="I172" s="15" t="s">
        <v>25</v>
      </c>
      <c r="J172" s="15">
        <v>70</v>
      </c>
      <c r="K172" s="15">
        <v>70</v>
      </c>
      <c r="L172" s="71"/>
      <c r="M172" s="67"/>
    </row>
    <row r="173" spans="1:13" ht="54" customHeight="1" x14ac:dyDescent="0.25">
      <c r="A173" s="71"/>
      <c r="B173" s="72"/>
      <c r="C173" s="67"/>
      <c r="D173" s="69"/>
      <c r="E173" s="69"/>
      <c r="F173" s="69"/>
      <c r="G173" s="68"/>
      <c r="H173" s="67"/>
      <c r="I173" s="15" t="s">
        <v>26</v>
      </c>
      <c r="J173" s="15">
        <v>70</v>
      </c>
      <c r="K173" s="15">
        <v>70</v>
      </c>
      <c r="L173" s="71"/>
      <c r="M173" s="67"/>
    </row>
    <row r="174" spans="1:13" x14ac:dyDescent="0.25">
      <c r="A174" s="78" t="s">
        <v>127</v>
      </c>
      <c r="B174" s="78"/>
      <c r="C174" s="78"/>
      <c r="D174" s="78"/>
      <c r="E174" s="78"/>
      <c r="F174" s="11">
        <f>F156+F157+F158+F162+F163+F164</f>
        <v>27111.638659999997</v>
      </c>
      <c r="G174" s="75"/>
      <c r="H174" s="75"/>
      <c r="I174" s="75"/>
      <c r="J174" s="75"/>
      <c r="K174" s="75"/>
      <c r="L174" s="75"/>
      <c r="M174" s="75"/>
    </row>
    <row r="175" spans="1:13" x14ac:dyDescent="0.25">
      <c r="A175" s="80" t="s">
        <v>121</v>
      </c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</row>
    <row r="176" spans="1:13" ht="56.25" x14ac:dyDescent="0.25">
      <c r="A176" s="71" t="s">
        <v>122</v>
      </c>
      <c r="B176" s="72" t="s">
        <v>123</v>
      </c>
      <c r="C176" s="15">
        <v>2019</v>
      </c>
      <c r="D176" s="13">
        <v>4626.8005499999999</v>
      </c>
      <c r="E176" s="13">
        <v>13838.76123</v>
      </c>
      <c r="F176" s="13">
        <f>E176-D176</f>
        <v>9211.9606800000001</v>
      </c>
      <c r="G176" s="6" t="s">
        <v>124</v>
      </c>
      <c r="H176" s="19" t="s">
        <v>40</v>
      </c>
      <c r="I176" s="75" t="s">
        <v>126</v>
      </c>
      <c r="J176" s="75"/>
      <c r="K176" s="75"/>
      <c r="L176" s="39" t="s">
        <v>135</v>
      </c>
      <c r="M176" s="75"/>
    </row>
    <row r="177" spans="1:13" ht="78.75" customHeight="1" x14ac:dyDescent="0.25">
      <c r="A177" s="71"/>
      <c r="B177" s="72"/>
      <c r="C177" s="15">
        <v>2020</v>
      </c>
      <c r="D177" s="13">
        <v>4668.61481</v>
      </c>
      <c r="E177" s="13">
        <v>13903.292390000001</v>
      </c>
      <c r="F177" s="13">
        <f t="shared" ref="F177:F181" si="17">E177-D177</f>
        <v>9234.6775799999996</v>
      </c>
      <c r="G177" s="74" t="s">
        <v>125</v>
      </c>
      <c r="H177" s="75" t="s">
        <v>40</v>
      </c>
      <c r="I177" s="75"/>
      <c r="J177" s="75"/>
      <c r="K177" s="75"/>
      <c r="L177" s="39"/>
      <c r="M177" s="75"/>
    </row>
    <row r="178" spans="1:13" x14ac:dyDescent="0.25">
      <c r="A178" s="71"/>
      <c r="B178" s="72"/>
      <c r="C178" s="15">
        <v>2021</v>
      </c>
      <c r="D178" s="13">
        <v>3135</v>
      </c>
      <c r="E178" s="13">
        <v>13970.45479</v>
      </c>
      <c r="F178" s="13">
        <f t="shared" si="17"/>
        <v>10835.45479</v>
      </c>
      <c r="G178" s="74"/>
      <c r="H178" s="75"/>
      <c r="I178" s="75"/>
      <c r="J178" s="75"/>
      <c r="K178" s="75"/>
      <c r="L178" s="39"/>
      <c r="M178" s="75"/>
    </row>
    <row r="179" spans="1:13" x14ac:dyDescent="0.25">
      <c r="A179" s="71"/>
      <c r="B179" s="72"/>
      <c r="C179" s="15">
        <v>2022</v>
      </c>
      <c r="D179" s="13">
        <v>3135</v>
      </c>
      <c r="E179" s="13">
        <v>3135</v>
      </c>
      <c r="F179" s="13">
        <f t="shared" si="17"/>
        <v>0</v>
      </c>
      <c r="G179" s="74"/>
      <c r="H179" s="75"/>
      <c r="I179" s="75"/>
      <c r="J179" s="75"/>
      <c r="K179" s="75"/>
      <c r="L179" s="39"/>
      <c r="M179" s="75"/>
    </row>
    <row r="180" spans="1:13" x14ac:dyDescent="0.25">
      <c r="A180" s="71"/>
      <c r="B180" s="72"/>
      <c r="C180" s="15">
        <v>2023</v>
      </c>
      <c r="D180" s="13">
        <v>3135</v>
      </c>
      <c r="E180" s="13">
        <v>3135</v>
      </c>
      <c r="F180" s="13">
        <f t="shared" si="17"/>
        <v>0</v>
      </c>
      <c r="G180" s="74"/>
      <c r="H180" s="75"/>
      <c r="I180" s="75"/>
      <c r="J180" s="75"/>
      <c r="K180" s="75"/>
      <c r="L180" s="39"/>
      <c r="M180" s="75"/>
    </row>
    <row r="181" spans="1:13" ht="30.75" customHeight="1" x14ac:dyDescent="0.25">
      <c r="A181" s="71"/>
      <c r="B181" s="72"/>
      <c r="C181" s="15">
        <v>2024</v>
      </c>
      <c r="D181" s="13">
        <v>3135</v>
      </c>
      <c r="E181" s="13">
        <v>3135</v>
      </c>
      <c r="F181" s="13">
        <f t="shared" si="17"/>
        <v>0</v>
      </c>
      <c r="G181" s="74"/>
      <c r="H181" s="75"/>
      <c r="I181" s="75"/>
      <c r="J181" s="75"/>
      <c r="K181" s="75"/>
      <c r="L181" s="39"/>
      <c r="M181" s="75"/>
    </row>
    <row r="182" spans="1:13" x14ac:dyDescent="0.25">
      <c r="A182" s="78" t="s">
        <v>128</v>
      </c>
      <c r="B182" s="78"/>
      <c r="C182" s="78"/>
      <c r="D182" s="78"/>
      <c r="E182" s="78"/>
      <c r="F182" s="11">
        <f>F176+F177+F178</f>
        <v>29282.093049999999</v>
      </c>
      <c r="G182" s="75"/>
      <c r="H182" s="75"/>
      <c r="I182" s="75"/>
      <c r="J182" s="75"/>
      <c r="K182" s="75"/>
      <c r="L182" s="75"/>
      <c r="M182" s="75"/>
    </row>
    <row r="183" spans="1:13" x14ac:dyDescent="0.25">
      <c r="A183" s="78" t="s">
        <v>129</v>
      </c>
      <c r="B183" s="78"/>
      <c r="C183" s="78"/>
      <c r="D183" s="78"/>
      <c r="E183" s="78"/>
      <c r="F183" s="11">
        <f>F139+F154+F174+F182</f>
        <v>63830.459289999999</v>
      </c>
      <c r="G183" s="75"/>
      <c r="H183" s="75"/>
      <c r="I183" s="75"/>
      <c r="J183" s="75"/>
      <c r="K183" s="75"/>
      <c r="L183" s="75"/>
      <c r="M183" s="75"/>
    </row>
    <row r="184" spans="1:13" x14ac:dyDescent="0.25">
      <c r="A184" s="70" t="s">
        <v>130</v>
      </c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</row>
    <row r="185" spans="1:13" x14ac:dyDescent="0.25">
      <c r="A185" s="80" t="s">
        <v>131</v>
      </c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</row>
    <row r="186" spans="1:13" x14ac:dyDescent="0.25">
      <c r="A186" s="71" t="s">
        <v>44</v>
      </c>
      <c r="B186" s="72" t="s">
        <v>132</v>
      </c>
      <c r="C186" s="15">
        <v>2019</v>
      </c>
      <c r="D186" s="4">
        <v>7999.5259999999998</v>
      </c>
      <c r="E186" s="16">
        <v>11147.994000000001</v>
      </c>
      <c r="F186" s="16">
        <f>E186-D186</f>
        <v>3148.4680000000008</v>
      </c>
      <c r="G186" s="68" t="s">
        <v>133</v>
      </c>
      <c r="H186" s="67" t="s">
        <v>19</v>
      </c>
      <c r="I186" s="15">
        <v>2019</v>
      </c>
      <c r="J186" s="15">
        <v>123</v>
      </c>
      <c r="K186" s="15">
        <v>147</v>
      </c>
      <c r="L186" s="73" t="s">
        <v>136</v>
      </c>
      <c r="M186" s="67"/>
    </row>
    <row r="187" spans="1:13" x14ac:dyDescent="0.25">
      <c r="A187" s="71"/>
      <c r="B187" s="72"/>
      <c r="C187" s="15">
        <v>2020</v>
      </c>
      <c r="D187" s="4">
        <v>7999.5259999999998</v>
      </c>
      <c r="E187" s="16">
        <v>11147.994000000001</v>
      </c>
      <c r="F187" s="16">
        <f t="shared" ref="F187:F191" si="18">E187-D187</f>
        <v>3148.4680000000008</v>
      </c>
      <c r="G187" s="68"/>
      <c r="H187" s="67"/>
      <c r="I187" s="15" t="s">
        <v>22</v>
      </c>
      <c r="J187" s="15">
        <v>123</v>
      </c>
      <c r="K187" s="15">
        <v>147</v>
      </c>
      <c r="L187" s="73"/>
      <c r="M187" s="67"/>
    </row>
    <row r="188" spans="1:13" x14ac:dyDescent="0.25">
      <c r="A188" s="71"/>
      <c r="B188" s="72"/>
      <c r="C188" s="15">
        <v>2021</v>
      </c>
      <c r="D188" s="4">
        <v>6150.42</v>
      </c>
      <c r="E188" s="16">
        <v>11147.994000000001</v>
      </c>
      <c r="F188" s="16">
        <f t="shared" si="18"/>
        <v>4997.5740000000005</v>
      </c>
      <c r="G188" s="68"/>
      <c r="H188" s="67"/>
      <c r="I188" s="15" t="s">
        <v>23</v>
      </c>
      <c r="J188" s="15">
        <v>120</v>
      </c>
      <c r="K188" s="15">
        <v>147</v>
      </c>
      <c r="L188" s="73"/>
      <c r="M188" s="67"/>
    </row>
    <row r="189" spans="1:13" x14ac:dyDescent="0.25">
      <c r="A189" s="71"/>
      <c r="B189" s="72"/>
      <c r="C189" s="15">
        <v>2022</v>
      </c>
      <c r="D189" s="16">
        <v>6150.42</v>
      </c>
      <c r="E189" s="16">
        <v>6150.42</v>
      </c>
      <c r="F189" s="16">
        <f t="shared" si="18"/>
        <v>0</v>
      </c>
      <c r="G189" s="68"/>
      <c r="H189" s="67"/>
      <c r="I189" s="15" t="s">
        <v>24</v>
      </c>
      <c r="J189" s="15">
        <v>120</v>
      </c>
      <c r="K189" s="15">
        <v>73</v>
      </c>
      <c r="L189" s="73"/>
      <c r="M189" s="67"/>
    </row>
    <row r="190" spans="1:13" x14ac:dyDescent="0.25">
      <c r="A190" s="71"/>
      <c r="B190" s="72"/>
      <c r="C190" s="15">
        <v>2023</v>
      </c>
      <c r="D190" s="16">
        <v>6150.42</v>
      </c>
      <c r="E190" s="16">
        <v>6150.42</v>
      </c>
      <c r="F190" s="16">
        <f t="shared" si="18"/>
        <v>0</v>
      </c>
      <c r="G190" s="68"/>
      <c r="H190" s="67"/>
      <c r="I190" s="15" t="s">
        <v>25</v>
      </c>
      <c r="J190" s="15">
        <v>120</v>
      </c>
      <c r="K190" s="15">
        <v>73</v>
      </c>
      <c r="L190" s="73"/>
      <c r="M190" s="67"/>
    </row>
    <row r="191" spans="1:13" x14ac:dyDescent="0.25">
      <c r="A191" s="71"/>
      <c r="B191" s="72"/>
      <c r="C191" s="67">
        <v>2024</v>
      </c>
      <c r="D191" s="69">
        <v>6150.42</v>
      </c>
      <c r="E191" s="69">
        <v>6150.42</v>
      </c>
      <c r="F191" s="69">
        <f t="shared" si="18"/>
        <v>0</v>
      </c>
      <c r="G191" s="68"/>
      <c r="H191" s="67"/>
      <c r="I191" s="15" t="s">
        <v>26</v>
      </c>
      <c r="J191" s="15">
        <v>120</v>
      </c>
      <c r="K191" s="15">
        <v>73</v>
      </c>
      <c r="L191" s="73"/>
      <c r="M191" s="67"/>
    </row>
    <row r="192" spans="1:13" x14ac:dyDescent="0.25">
      <c r="A192" s="71"/>
      <c r="B192" s="72"/>
      <c r="C192" s="67"/>
      <c r="D192" s="69"/>
      <c r="E192" s="69"/>
      <c r="F192" s="69"/>
      <c r="G192" s="68" t="s">
        <v>134</v>
      </c>
      <c r="H192" s="67" t="s">
        <v>17</v>
      </c>
      <c r="I192" s="15">
        <v>2019</v>
      </c>
      <c r="J192" s="9">
        <v>4500</v>
      </c>
      <c r="K192" s="9">
        <v>9300</v>
      </c>
      <c r="L192" s="71" t="s">
        <v>137</v>
      </c>
      <c r="M192" s="67"/>
    </row>
    <row r="193" spans="1:13" x14ac:dyDescent="0.25">
      <c r="A193" s="71"/>
      <c r="B193" s="72"/>
      <c r="C193" s="67"/>
      <c r="D193" s="69"/>
      <c r="E193" s="69"/>
      <c r="F193" s="69"/>
      <c r="G193" s="68"/>
      <c r="H193" s="67"/>
      <c r="I193" s="15" t="s">
        <v>22</v>
      </c>
      <c r="J193" s="9">
        <v>4500</v>
      </c>
      <c r="K193" s="9">
        <v>9300</v>
      </c>
      <c r="L193" s="71"/>
      <c r="M193" s="67"/>
    </row>
    <row r="194" spans="1:13" x14ac:dyDescent="0.25">
      <c r="A194" s="71"/>
      <c r="B194" s="72"/>
      <c r="C194" s="67"/>
      <c r="D194" s="69"/>
      <c r="E194" s="69"/>
      <c r="F194" s="69"/>
      <c r="G194" s="68"/>
      <c r="H194" s="67"/>
      <c r="I194" s="15" t="s">
        <v>23</v>
      </c>
      <c r="J194" s="9">
        <v>4500</v>
      </c>
      <c r="K194" s="9">
        <v>9300</v>
      </c>
      <c r="L194" s="71"/>
      <c r="M194" s="67"/>
    </row>
    <row r="195" spans="1:13" x14ac:dyDescent="0.25">
      <c r="A195" s="71"/>
      <c r="B195" s="72"/>
      <c r="C195" s="67"/>
      <c r="D195" s="69"/>
      <c r="E195" s="69"/>
      <c r="F195" s="69"/>
      <c r="G195" s="68"/>
      <c r="H195" s="67"/>
      <c r="I195" s="15" t="s">
        <v>24</v>
      </c>
      <c r="J195" s="9">
        <v>4500</v>
      </c>
      <c r="K195" s="9">
        <v>4600</v>
      </c>
      <c r="L195" s="71"/>
      <c r="M195" s="67"/>
    </row>
    <row r="196" spans="1:13" x14ac:dyDescent="0.25">
      <c r="A196" s="71"/>
      <c r="B196" s="72"/>
      <c r="C196" s="67"/>
      <c r="D196" s="69"/>
      <c r="E196" s="69"/>
      <c r="F196" s="69"/>
      <c r="G196" s="68"/>
      <c r="H196" s="67"/>
      <c r="I196" s="15" t="s">
        <v>25</v>
      </c>
      <c r="J196" s="9">
        <v>4500</v>
      </c>
      <c r="K196" s="9">
        <v>4600</v>
      </c>
      <c r="L196" s="71"/>
      <c r="M196" s="67"/>
    </row>
    <row r="197" spans="1:13" ht="69" customHeight="1" x14ac:dyDescent="0.25">
      <c r="A197" s="71"/>
      <c r="B197" s="72"/>
      <c r="C197" s="67"/>
      <c r="D197" s="69"/>
      <c r="E197" s="69"/>
      <c r="F197" s="69"/>
      <c r="G197" s="68"/>
      <c r="H197" s="67"/>
      <c r="I197" s="15" t="s">
        <v>26</v>
      </c>
      <c r="J197" s="9">
        <v>4500</v>
      </c>
      <c r="K197" s="9">
        <v>4600</v>
      </c>
      <c r="L197" s="71"/>
      <c r="M197" s="67"/>
    </row>
    <row r="198" spans="1:13" x14ac:dyDescent="0.25">
      <c r="A198" s="71" t="s">
        <v>138</v>
      </c>
      <c r="B198" s="72" t="s">
        <v>139</v>
      </c>
      <c r="C198" s="15">
        <v>2019</v>
      </c>
      <c r="D198" s="4">
        <v>200</v>
      </c>
      <c r="E198" s="16">
        <v>200</v>
      </c>
      <c r="F198" s="16">
        <f>E198-D198</f>
        <v>0</v>
      </c>
      <c r="G198" s="68" t="s">
        <v>140</v>
      </c>
      <c r="H198" s="67" t="s">
        <v>17</v>
      </c>
      <c r="I198" s="15">
        <v>2019</v>
      </c>
      <c r="J198" s="15">
        <v>500</v>
      </c>
      <c r="K198" s="15">
        <v>730</v>
      </c>
      <c r="L198" s="73" t="s">
        <v>142</v>
      </c>
      <c r="M198" s="67"/>
    </row>
    <row r="199" spans="1:13" x14ac:dyDescent="0.25">
      <c r="A199" s="71"/>
      <c r="B199" s="72"/>
      <c r="C199" s="15">
        <v>2020</v>
      </c>
      <c r="D199" s="4">
        <v>200</v>
      </c>
      <c r="E199" s="16">
        <v>200</v>
      </c>
      <c r="F199" s="16">
        <f t="shared" ref="F199:F203" si="19">E199-D199</f>
        <v>0</v>
      </c>
      <c r="G199" s="68"/>
      <c r="H199" s="67"/>
      <c r="I199" s="15" t="s">
        <v>22</v>
      </c>
      <c r="J199" s="15">
        <v>500</v>
      </c>
      <c r="K199" s="15">
        <v>730</v>
      </c>
      <c r="L199" s="73"/>
      <c r="M199" s="67"/>
    </row>
    <row r="200" spans="1:13" x14ac:dyDescent="0.25">
      <c r="A200" s="71"/>
      <c r="B200" s="72"/>
      <c r="C200" s="15">
        <v>2021</v>
      </c>
      <c r="D200" s="4">
        <v>95.476190000000003</v>
      </c>
      <c r="E200" s="16">
        <v>200</v>
      </c>
      <c r="F200" s="16">
        <f t="shared" si="19"/>
        <v>104.52381</v>
      </c>
      <c r="G200" s="68"/>
      <c r="H200" s="67"/>
      <c r="I200" s="15" t="s">
        <v>23</v>
      </c>
      <c r="J200" s="15">
        <v>500</v>
      </c>
      <c r="K200" s="15">
        <v>730</v>
      </c>
      <c r="L200" s="73"/>
      <c r="M200" s="67"/>
    </row>
    <row r="201" spans="1:13" x14ac:dyDescent="0.25">
      <c r="A201" s="71"/>
      <c r="B201" s="72"/>
      <c r="C201" s="15">
        <v>2022</v>
      </c>
      <c r="D201" s="16">
        <v>95.476190000000003</v>
      </c>
      <c r="E201" s="16">
        <v>95.476190000000003</v>
      </c>
      <c r="F201" s="16">
        <f t="shared" si="19"/>
        <v>0</v>
      </c>
      <c r="G201" s="68"/>
      <c r="H201" s="67"/>
      <c r="I201" s="15" t="s">
        <v>24</v>
      </c>
      <c r="J201" s="15">
        <v>500</v>
      </c>
      <c r="K201" s="15">
        <v>310</v>
      </c>
      <c r="L201" s="73"/>
      <c r="M201" s="67"/>
    </row>
    <row r="202" spans="1:13" x14ac:dyDescent="0.25">
      <c r="A202" s="71"/>
      <c r="B202" s="72"/>
      <c r="C202" s="15">
        <v>2023</v>
      </c>
      <c r="D202" s="16">
        <v>95.476190000000003</v>
      </c>
      <c r="E202" s="16">
        <v>95.476190000000003</v>
      </c>
      <c r="F202" s="16">
        <f t="shared" si="19"/>
        <v>0</v>
      </c>
      <c r="G202" s="68"/>
      <c r="H202" s="67"/>
      <c r="I202" s="15" t="s">
        <v>25</v>
      </c>
      <c r="J202" s="15">
        <v>500</v>
      </c>
      <c r="K202" s="15">
        <v>310</v>
      </c>
      <c r="L202" s="73"/>
      <c r="M202" s="67"/>
    </row>
    <row r="203" spans="1:13" x14ac:dyDescent="0.25">
      <c r="A203" s="71"/>
      <c r="B203" s="72"/>
      <c r="C203" s="67">
        <v>2024</v>
      </c>
      <c r="D203" s="69">
        <v>95.5</v>
      </c>
      <c r="E203" s="69">
        <v>95.5</v>
      </c>
      <c r="F203" s="69">
        <f t="shared" si="19"/>
        <v>0</v>
      </c>
      <c r="G203" s="68"/>
      <c r="H203" s="67"/>
      <c r="I203" s="15" t="s">
        <v>26</v>
      </c>
      <c r="J203" s="15">
        <v>500</v>
      </c>
      <c r="K203" s="15">
        <v>310</v>
      </c>
      <c r="L203" s="73"/>
      <c r="M203" s="67"/>
    </row>
    <row r="204" spans="1:13" x14ac:dyDescent="0.25">
      <c r="A204" s="71"/>
      <c r="B204" s="72"/>
      <c r="C204" s="67"/>
      <c r="D204" s="69"/>
      <c r="E204" s="69"/>
      <c r="F204" s="69"/>
      <c r="G204" s="68" t="s">
        <v>141</v>
      </c>
      <c r="H204" s="67" t="s">
        <v>19</v>
      </c>
      <c r="I204" s="15">
        <v>2019</v>
      </c>
      <c r="J204" s="9">
        <v>700</v>
      </c>
      <c r="K204" s="9">
        <v>100</v>
      </c>
      <c r="L204" s="71" t="s">
        <v>143</v>
      </c>
      <c r="M204" s="67"/>
    </row>
    <row r="205" spans="1:13" x14ac:dyDescent="0.25">
      <c r="A205" s="71"/>
      <c r="B205" s="72"/>
      <c r="C205" s="67"/>
      <c r="D205" s="69"/>
      <c r="E205" s="69"/>
      <c r="F205" s="69"/>
      <c r="G205" s="68"/>
      <c r="H205" s="67"/>
      <c r="I205" s="15" t="s">
        <v>22</v>
      </c>
      <c r="J205" s="9">
        <v>700</v>
      </c>
      <c r="K205" s="9">
        <v>100</v>
      </c>
      <c r="L205" s="71"/>
      <c r="M205" s="67"/>
    </row>
    <row r="206" spans="1:13" x14ac:dyDescent="0.25">
      <c r="A206" s="71"/>
      <c r="B206" s="72"/>
      <c r="C206" s="67"/>
      <c r="D206" s="69"/>
      <c r="E206" s="69"/>
      <c r="F206" s="69"/>
      <c r="G206" s="68"/>
      <c r="H206" s="67"/>
      <c r="I206" s="15" t="s">
        <v>23</v>
      </c>
      <c r="J206" s="9">
        <v>50</v>
      </c>
      <c r="K206" s="9">
        <v>100</v>
      </c>
      <c r="L206" s="71"/>
      <c r="M206" s="67"/>
    </row>
    <row r="207" spans="1:13" x14ac:dyDescent="0.25">
      <c r="A207" s="71"/>
      <c r="B207" s="72"/>
      <c r="C207" s="67"/>
      <c r="D207" s="69"/>
      <c r="E207" s="69"/>
      <c r="F207" s="69"/>
      <c r="G207" s="68"/>
      <c r="H207" s="67"/>
      <c r="I207" s="15" t="s">
        <v>24</v>
      </c>
      <c r="J207" s="9">
        <v>50</v>
      </c>
      <c r="K207" s="9">
        <v>50</v>
      </c>
      <c r="L207" s="71"/>
      <c r="M207" s="67"/>
    </row>
    <row r="208" spans="1:13" x14ac:dyDescent="0.25">
      <c r="A208" s="71"/>
      <c r="B208" s="72"/>
      <c r="C208" s="67"/>
      <c r="D208" s="69"/>
      <c r="E208" s="69"/>
      <c r="F208" s="69"/>
      <c r="G208" s="68"/>
      <c r="H208" s="67"/>
      <c r="I208" s="15" t="s">
        <v>25</v>
      </c>
      <c r="J208" s="9">
        <v>50</v>
      </c>
      <c r="K208" s="9">
        <v>50</v>
      </c>
      <c r="L208" s="71"/>
      <c r="M208" s="67"/>
    </row>
    <row r="209" spans="1:13" x14ac:dyDescent="0.25">
      <c r="A209" s="71"/>
      <c r="B209" s="72"/>
      <c r="C209" s="67"/>
      <c r="D209" s="69"/>
      <c r="E209" s="69"/>
      <c r="F209" s="69"/>
      <c r="G209" s="68"/>
      <c r="H209" s="67"/>
      <c r="I209" s="15" t="s">
        <v>26</v>
      </c>
      <c r="J209" s="9">
        <v>50</v>
      </c>
      <c r="K209" s="9">
        <v>50</v>
      </c>
      <c r="L209" s="71"/>
      <c r="M209" s="67"/>
    </row>
    <row r="210" spans="1:13" ht="11.25" customHeight="1" x14ac:dyDescent="0.25">
      <c r="A210" s="71" t="s">
        <v>47</v>
      </c>
      <c r="B210" s="72" t="s">
        <v>144</v>
      </c>
      <c r="C210" s="15">
        <v>2019</v>
      </c>
      <c r="D210" s="4">
        <v>1545.2250100000001</v>
      </c>
      <c r="E210" s="16">
        <v>2183.9219699999999</v>
      </c>
      <c r="F210" s="16">
        <f>E210-D210</f>
        <v>638.69695999999976</v>
      </c>
      <c r="G210" s="68" t="s">
        <v>145</v>
      </c>
      <c r="H210" s="67" t="s">
        <v>19</v>
      </c>
      <c r="I210" s="67" t="s">
        <v>149</v>
      </c>
      <c r="J210" s="67"/>
      <c r="K210" s="67"/>
      <c r="L210" s="73" t="s">
        <v>147</v>
      </c>
      <c r="M210" s="67"/>
    </row>
    <row r="211" spans="1:13" x14ac:dyDescent="0.25">
      <c r="A211" s="71"/>
      <c r="B211" s="72"/>
      <c r="C211" s="15">
        <v>2020</v>
      </c>
      <c r="D211" s="4">
        <v>500</v>
      </c>
      <c r="E211" s="16">
        <v>350</v>
      </c>
      <c r="F211" s="16">
        <f t="shared" ref="F211:F215" si="20">E211-D211</f>
        <v>-150</v>
      </c>
      <c r="G211" s="68"/>
      <c r="H211" s="67"/>
      <c r="I211" s="67"/>
      <c r="J211" s="67"/>
      <c r="K211" s="67"/>
      <c r="L211" s="73"/>
      <c r="M211" s="67"/>
    </row>
    <row r="212" spans="1:13" x14ac:dyDescent="0.25">
      <c r="A212" s="71"/>
      <c r="B212" s="72"/>
      <c r="C212" s="15">
        <v>2021</v>
      </c>
      <c r="D212" s="4">
        <v>262.63285999999999</v>
      </c>
      <c r="E212" s="16">
        <v>50</v>
      </c>
      <c r="F212" s="16">
        <f t="shared" si="20"/>
        <v>-212.63285999999999</v>
      </c>
      <c r="G212" s="68"/>
      <c r="H212" s="67"/>
      <c r="I212" s="67"/>
      <c r="J212" s="67"/>
      <c r="K212" s="67"/>
      <c r="L212" s="73"/>
      <c r="M212" s="67"/>
    </row>
    <row r="213" spans="1:13" x14ac:dyDescent="0.25">
      <c r="A213" s="71"/>
      <c r="B213" s="72"/>
      <c r="C213" s="15">
        <v>2022</v>
      </c>
      <c r="D213" s="16">
        <v>262.63285999999999</v>
      </c>
      <c r="E213" s="16">
        <v>262.63285999999999</v>
      </c>
      <c r="F213" s="16">
        <f t="shared" si="20"/>
        <v>0</v>
      </c>
      <c r="G213" s="68"/>
      <c r="H213" s="67"/>
      <c r="I213" s="67"/>
      <c r="J213" s="67"/>
      <c r="K213" s="67"/>
      <c r="L213" s="73"/>
      <c r="M213" s="67"/>
    </row>
    <row r="214" spans="1:13" x14ac:dyDescent="0.25">
      <c r="A214" s="71"/>
      <c r="B214" s="72"/>
      <c r="C214" s="15">
        <v>2023</v>
      </c>
      <c r="D214" s="16">
        <v>262.63285999999999</v>
      </c>
      <c r="E214" s="16">
        <v>262.63285999999999</v>
      </c>
      <c r="F214" s="16">
        <f t="shared" si="20"/>
        <v>0</v>
      </c>
      <c r="G214" s="68"/>
      <c r="H214" s="67"/>
      <c r="I214" s="67"/>
      <c r="J214" s="67"/>
      <c r="K214" s="67"/>
      <c r="L214" s="73"/>
      <c r="M214" s="67"/>
    </row>
    <row r="215" spans="1:13" x14ac:dyDescent="0.25">
      <c r="A215" s="71"/>
      <c r="B215" s="72"/>
      <c r="C215" s="67">
        <v>2024</v>
      </c>
      <c r="D215" s="69">
        <v>262.60000000000002</v>
      </c>
      <c r="E215" s="69">
        <v>262.60000000000002</v>
      </c>
      <c r="F215" s="69">
        <f t="shared" si="20"/>
        <v>0</v>
      </c>
      <c r="G215" s="68"/>
      <c r="H215" s="67"/>
      <c r="I215" s="67"/>
      <c r="J215" s="67"/>
      <c r="K215" s="67"/>
      <c r="L215" s="73"/>
      <c r="M215" s="67"/>
    </row>
    <row r="216" spans="1:13" ht="161.25" customHeight="1" x14ac:dyDescent="0.25">
      <c r="A216" s="71"/>
      <c r="B216" s="72"/>
      <c r="C216" s="67"/>
      <c r="D216" s="69"/>
      <c r="E216" s="69"/>
      <c r="F216" s="69"/>
      <c r="G216" s="17" t="s">
        <v>146</v>
      </c>
      <c r="H216" s="15" t="s">
        <v>40</v>
      </c>
      <c r="I216" s="67" t="s">
        <v>126</v>
      </c>
      <c r="J216" s="67"/>
      <c r="K216" s="67"/>
      <c r="L216" s="18" t="s">
        <v>148</v>
      </c>
      <c r="M216" s="15"/>
    </row>
    <row r="217" spans="1:13" x14ac:dyDescent="0.25">
      <c r="A217" s="78" t="s">
        <v>150</v>
      </c>
      <c r="B217" s="78"/>
      <c r="C217" s="78"/>
      <c r="D217" s="78"/>
      <c r="E217" s="78"/>
      <c r="F217" s="11">
        <f>F186+F187+F188+F200+F210+F211+F212</f>
        <v>11675.097910000002</v>
      </c>
      <c r="G217" s="75"/>
      <c r="H217" s="75"/>
      <c r="I217" s="75"/>
      <c r="J217" s="75"/>
      <c r="K217" s="75"/>
      <c r="L217" s="75"/>
      <c r="M217" s="75"/>
    </row>
    <row r="218" spans="1:13" x14ac:dyDescent="0.25">
      <c r="A218" s="80" t="s">
        <v>151</v>
      </c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</row>
    <row r="219" spans="1:13" ht="56.25" x14ac:dyDescent="0.25">
      <c r="A219" s="71" t="s">
        <v>122</v>
      </c>
      <c r="B219" s="72" t="s">
        <v>152</v>
      </c>
      <c r="C219" s="15">
        <v>2019</v>
      </c>
      <c r="D219" s="13">
        <v>25608.310549999998</v>
      </c>
      <c r="E219" s="13">
        <v>29127.379999999997</v>
      </c>
      <c r="F219" s="13">
        <f>E219-D219</f>
        <v>3519.0694499999991</v>
      </c>
      <c r="G219" s="6" t="s">
        <v>153</v>
      </c>
      <c r="H219" s="19" t="s">
        <v>40</v>
      </c>
      <c r="I219" s="75" t="s">
        <v>126</v>
      </c>
      <c r="J219" s="75"/>
      <c r="K219" s="75"/>
      <c r="L219" s="39" t="s">
        <v>155</v>
      </c>
      <c r="M219" s="75"/>
    </row>
    <row r="220" spans="1:13" x14ac:dyDescent="0.25">
      <c r="A220" s="71"/>
      <c r="B220" s="72"/>
      <c r="C220" s="15">
        <v>2020</v>
      </c>
      <c r="D220" s="13">
        <v>24608.310549999998</v>
      </c>
      <c r="E220" s="13">
        <v>28880.801909999998</v>
      </c>
      <c r="F220" s="13">
        <f t="shared" ref="F220:F224" si="21">E220-D220</f>
        <v>4272.49136</v>
      </c>
      <c r="G220" s="74" t="s">
        <v>154</v>
      </c>
      <c r="H220" s="75" t="s">
        <v>40</v>
      </c>
      <c r="I220" s="75"/>
      <c r="J220" s="75"/>
      <c r="K220" s="75"/>
      <c r="L220" s="39"/>
      <c r="M220" s="75"/>
    </row>
    <row r="221" spans="1:13" x14ac:dyDescent="0.25">
      <c r="A221" s="71"/>
      <c r="B221" s="72"/>
      <c r="C221" s="15">
        <v>2021</v>
      </c>
      <c r="D221" s="13">
        <v>23595</v>
      </c>
      <c r="E221" s="13">
        <v>28933.161979999997</v>
      </c>
      <c r="F221" s="13">
        <f t="shared" si="21"/>
        <v>5338.1619799999971</v>
      </c>
      <c r="G221" s="74"/>
      <c r="H221" s="75"/>
      <c r="I221" s="75"/>
      <c r="J221" s="75"/>
      <c r="K221" s="75"/>
      <c r="L221" s="39"/>
      <c r="M221" s="75"/>
    </row>
    <row r="222" spans="1:13" x14ac:dyDescent="0.25">
      <c r="A222" s="71"/>
      <c r="B222" s="72"/>
      <c r="C222" s="15">
        <v>2022</v>
      </c>
      <c r="D222" s="13">
        <v>23595</v>
      </c>
      <c r="E222" s="13">
        <v>23595</v>
      </c>
      <c r="F222" s="13">
        <f t="shared" si="21"/>
        <v>0</v>
      </c>
      <c r="G222" s="74"/>
      <c r="H222" s="75"/>
      <c r="I222" s="75"/>
      <c r="J222" s="75"/>
      <c r="K222" s="75"/>
      <c r="L222" s="39"/>
      <c r="M222" s="75"/>
    </row>
    <row r="223" spans="1:13" x14ac:dyDescent="0.25">
      <c r="A223" s="71"/>
      <c r="B223" s="72"/>
      <c r="C223" s="15">
        <v>2023</v>
      </c>
      <c r="D223" s="13">
        <v>23595</v>
      </c>
      <c r="E223" s="13">
        <v>23595</v>
      </c>
      <c r="F223" s="13">
        <f t="shared" si="21"/>
        <v>0</v>
      </c>
      <c r="G223" s="74"/>
      <c r="H223" s="75"/>
      <c r="I223" s="75"/>
      <c r="J223" s="75"/>
      <c r="K223" s="75"/>
      <c r="L223" s="39"/>
      <c r="M223" s="75"/>
    </row>
    <row r="224" spans="1:13" ht="48" customHeight="1" x14ac:dyDescent="0.25">
      <c r="A224" s="71"/>
      <c r="B224" s="72"/>
      <c r="C224" s="15">
        <v>2024</v>
      </c>
      <c r="D224" s="13">
        <v>23595</v>
      </c>
      <c r="E224" s="13">
        <v>23595</v>
      </c>
      <c r="F224" s="13">
        <f t="shared" si="21"/>
        <v>0</v>
      </c>
      <c r="G224" s="74"/>
      <c r="H224" s="75"/>
      <c r="I224" s="75"/>
      <c r="J224" s="75"/>
      <c r="K224" s="75"/>
      <c r="L224" s="39"/>
      <c r="M224" s="75"/>
    </row>
    <row r="225" spans="1:13" x14ac:dyDescent="0.25">
      <c r="A225" s="78" t="s">
        <v>156</v>
      </c>
      <c r="B225" s="78"/>
      <c r="C225" s="78"/>
      <c r="D225" s="78"/>
      <c r="E225" s="78"/>
      <c r="F225" s="11">
        <f>F219+F220+F221</f>
        <v>13129.722789999996</v>
      </c>
      <c r="G225" s="75"/>
      <c r="H225" s="75"/>
      <c r="I225" s="75"/>
      <c r="J225" s="75"/>
      <c r="K225" s="75"/>
      <c r="L225" s="75"/>
      <c r="M225" s="75"/>
    </row>
    <row r="226" spans="1:13" x14ac:dyDescent="0.25">
      <c r="A226" s="78" t="s">
        <v>157</v>
      </c>
      <c r="B226" s="78"/>
      <c r="C226" s="78"/>
      <c r="D226" s="78"/>
      <c r="E226" s="78"/>
      <c r="F226" s="11">
        <f>F217+F225</f>
        <v>24804.820699999997</v>
      </c>
      <c r="G226" s="75"/>
      <c r="H226" s="75"/>
      <c r="I226" s="75"/>
      <c r="J226" s="75"/>
      <c r="K226" s="75"/>
      <c r="L226" s="75"/>
      <c r="M226" s="75"/>
    </row>
    <row r="227" spans="1:13" x14ac:dyDescent="0.25">
      <c r="A227" s="70" t="s">
        <v>158</v>
      </c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</row>
    <row r="228" spans="1:13" x14ac:dyDescent="0.25">
      <c r="A228" s="80" t="s">
        <v>159</v>
      </c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</row>
    <row r="229" spans="1:13" ht="22.5" x14ac:dyDescent="0.25">
      <c r="A229" s="71" t="s">
        <v>15</v>
      </c>
      <c r="B229" s="72" t="s">
        <v>162</v>
      </c>
      <c r="C229" s="15">
        <v>2019</v>
      </c>
      <c r="D229" s="13">
        <v>21511.804769999999</v>
      </c>
      <c r="E229" s="13">
        <v>25678.18201</v>
      </c>
      <c r="F229" s="13">
        <f>E229-D229</f>
        <v>4166.3772400000016</v>
      </c>
      <c r="G229" s="6" t="s">
        <v>160</v>
      </c>
      <c r="H229" s="19" t="s">
        <v>40</v>
      </c>
      <c r="I229" s="75" t="s">
        <v>126</v>
      </c>
      <c r="J229" s="75"/>
      <c r="K229" s="75"/>
      <c r="L229" s="39" t="s">
        <v>163</v>
      </c>
      <c r="M229" s="75"/>
    </row>
    <row r="230" spans="1:13" x14ac:dyDescent="0.25">
      <c r="A230" s="71"/>
      <c r="B230" s="72"/>
      <c r="C230" s="15">
        <v>2020</v>
      </c>
      <c r="D230" s="13">
        <v>21511.804769999999</v>
      </c>
      <c r="E230" s="13">
        <v>25678.18201</v>
      </c>
      <c r="F230" s="13">
        <f t="shared" ref="F230:F234" si="22">E230-D230</f>
        <v>4166.3772400000016</v>
      </c>
      <c r="G230" s="74" t="s">
        <v>161</v>
      </c>
      <c r="H230" s="75" t="s">
        <v>40</v>
      </c>
      <c r="I230" s="75"/>
      <c r="J230" s="75"/>
      <c r="K230" s="75"/>
      <c r="L230" s="39"/>
      <c r="M230" s="75"/>
    </row>
    <row r="231" spans="1:13" x14ac:dyDescent="0.25">
      <c r="A231" s="71"/>
      <c r="B231" s="72"/>
      <c r="C231" s="15">
        <v>2021</v>
      </c>
      <c r="D231" s="13">
        <v>21640.970509999999</v>
      </c>
      <c r="E231" s="13">
        <v>25678.18201</v>
      </c>
      <c r="F231" s="13">
        <f t="shared" si="22"/>
        <v>4037.2115000000013</v>
      </c>
      <c r="G231" s="74"/>
      <c r="H231" s="75"/>
      <c r="I231" s="75"/>
      <c r="J231" s="75"/>
      <c r="K231" s="75"/>
      <c r="L231" s="39"/>
      <c r="M231" s="75"/>
    </row>
    <row r="232" spans="1:13" x14ac:dyDescent="0.25">
      <c r="A232" s="71"/>
      <c r="B232" s="72"/>
      <c r="C232" s="15">
        <v>2022</v>
      </c>
      <c r="D232" s="13">
        <v>21640.970509999999</v>
      </c>
      <c r="E232" s="13">
        <v>21640.970510000003</v>
      </c>
      <c r="F232" s="13">
        <f t="shared" si="22"/>
        <v>0</v>
      </c>
      <c r="G232" s="74"/>
      <c r="H232" s="75"/>
      <c r="I232" s="75"/>
      <c r="J232" s="75"/>
      <c r="K232" s="75"/>
      <c r="L232" s="39"/>
      <c r="M232" s="75"/>
    </row>
    <row r="233" spans="1:13" x14ac:dyDescent="0.25">
      <c r="A233" s="71"/>
      <c r="B233" s="72"/>
      <c r="C233" s="15">
        <v>2023</v>
      </c>
      <c r="D233" s="13">
        <v>21640.970509999999</v>
      </c>
      <c r="E233" s="13">
        <v>21640.970510000003</v>
      </c>
      <c r="F233" s="13">
        <f t="shared" si="22"/>
        <v>0</v>
      </c>
      <c r="G233" s="74"/>
      <c r="H233" s="75"/>
      <c r="I233" s="75"/>
      <c r="J233" s="75"/>
      <c r="K233" s="75"/>
      <c r="L233" s="39"/>
      <c r="M233" s="75"/>
    </row>
    <row r="234" spans="1:13" ht="72" customHeight="1" x14ac:dyDescent="0.25">
      <c r="A234" s="71"/>
      <c r="B234" s="72"/>
      <c r="C234" s="15">
        <v>2024</v>
      </c>
      <c r="D234" s="13">
        <v>21640.970509999999</v>
      </c>
      <c r="E234" s="13">
        <v>21640.970509999999</v>
      </c>
      <c r="F234" s="13">
        <f t="shared" si="22"/>
        <v>0</v>
      </c>
      <c r="G234" s="74"/>
      <c r="H234" s="75"/>
      <c r="I234" s="75"/>
      <c r="J234" s="75"/>
      <c r="K234" s="75"/>
      <c r="L234" s="39"/>
      <c r="M234" s="75"/>
    </row>
    <row r="235" spans="1:13" x14ac:dyDescent="0.25">
      <c r="A235" s="78" t="s">
        <v>164</v>
      </c>
      <c r="B235" s="78"/>
      <c r="C235" s="78"/>
      <c r="D235" s="78"/>
      <c r="E235" s="78"/>
      <c r="F235" s="11">
        <f>F229+F230+F231</f>
        <v>12369.965980000004</v>
      </c>
      <c r="G235" s="75"/>
      <c r="H235" s="75"/>
      <c r="I235" s="75"/>
      <c r="J235" s="75"/>
      <c r="K235" s="75"/>
      <c r="L235" s="75"/>
      <c r="M235" s="75"/>
    </row>
    <row r="236" spans="1:13" x14ac:dyDescent="0.25">
      <c r="A236" s="78" t="s">
        <v>165</v>
      </c>
      <c r="B236" s="78"/>
      <c r="C236" s="78"/>
      <c r="D236" s="78"/>
      <c r="E236" s="78"/>
      <c r="F236" s="11">
        <f>F227+F235</f>
        <v>12369.965980000004</v>
      </c>
      <c r="G236" s="75"/>
      <c r="H236" s="75"/>
      <c r="I236" s="75"/>
      <c r="J236" s="75"/>
      <c r="K236" s="75"/>
      <c r="L236" s="75"/>
      <c r="M236" s="75"/>
    </row>
    <row r="237" spans="1:13" x14ac:dyDescent="0.25">
      <c r="A237" s="79" t="s">
        <v>166</v>
      </c>
      <c r="B237" s="79"/>
      <c r="C237" s="79"/>
      <c r="D237" s="79"/>
      <c r="E237" s="79"/>
      <c r="F237" s="11">
        <f>F236+F226+F183+F124</f>
        <v>381942.59261999995</v>
      </c>
      <c r="G237" s="75"/>
      <c r="H237" s="75"/>
      <c r="I237" s="75"/>
      <c r="J237" s="75"/>
      <c r="K237" s="75"/>
      <c r="L237" s="75"/>
      <c r="M237" s="75"/>
    </row>
  </sheetData>
  <mergeCells count="293">
    <mergeCell ref="A236:E236"/>
    <mergeCell ref="A237:E237"/>
    <mergeCell ref="G235:M237"/>
    <mergeCell ref="A1:M1"/>
    <mergeCell ref="G225:M226"/>
    <mergeCell ref="G182:M183"/>
    <mergeCell ref="G123:M124"/>
    <mergeCell ref="G230:G234"/>
    <mergeCell ref="H230:H234"/>
    <mergeCell ref="I210:K215"/>
    <mergeCell ref="I216:K216"/>
    <mergeCell ref="A235:E235"/>
    <mergeCell ref="A225:E225"/>
    <mergeCell ref="A226:E226"/>
    <mergeCell ref="A227:M227"/>
    <mergeCell ref="A228:M228"/>
    <mergeCell ref="A229:A234"/>
    <mergeCell ref="B229:B234"/>
    <mergeCell ref="I229:K234"/>
    <mergeCell ref="L229:L234"/>
    <mergeCell ref="M229:M234"/>
    <mergeCell ref="A217:E217"/>
    <mergeCell ref="G217:M217"/>
    <mergeCell ref="A218:M218"/>
    <mergeCell ref="A219:A224"/>
    <mergeCell ref="B219:B224"/>
    <mergeCell ref="I219:K224"/>
    <mergeCell ref="L219:L224"/>
    <mergeCell ref="M219:M224"/>
    <mergeCell ref="G220:G224"/>
    <mergeCell ref="H220:H224"/>
    <mergeCell ref="C215:C216"/>
    <mergeCell ref="D215:D216"/>
    <mergeCell ref="E215:E216"/>
    <mergeCell ref="F215:F216"/>
    <mergeCell ref="G204:G209"/>
    <mergeCell ref="H204:H209"/>
    <mergeCell ref="L204:L209"/>
    <mergeCell ref="M204:M209"/>
    <mergeCell ref="A210:A216"/>
    <mergeCell ref="B210:B216"/>
    <mergeCell ref="G210:G215"/>
    <mergeCell ref="H210:H215"/>
    <mergeCell ref="L210:L215"/>
    <mergeCell ref="M210:M215"/>
    <mergeCell ref="A198:A209"/>
    <mergeCell ref="B198:B209"/>
    <mergeCell ref="G198:G203"/>
    <mergeCell ref="H198:H203"/>
    <mergeCell ref="L198:L203"/>
    <mergeCell ref="M198:M203"/>
    <mergeCell ref="C203:C209"/>
    <mergeCell ref="D203:D209"/>
    <mergeCell ref="E203:E209"/>
    <mergeCell ref="F203:F209"/>
    <mergeCell ref="E191:E197"/>
    <mergeCell ref="F191:F197"/>
    <mergeCell ref="G192:G197"/>
    <mergeCell ref="H192:H197"/>
    <mergeCell ref="L192:L197"/>
    <mergeCell ref="M192:M197"/>
    <mergeCell ref="A184:M184"/>
    <mergeCell ref="A185:M185"/>
    <mergeCell ref="A186:A197"/>
    <mergeCell ref="B186:B197"/>
    <mergeCell ref="G186:G191"/>
    <mergeCell ref="H186:H191"/>
    <mergeCell ref="L186:L191"/>
    <mergeCell ref="M186:M191"/>
    <mergeCell ref="C191:C197"/>
    <mergeCell ref="D191:D197"/>
    <mergeCell ref="M176:M181"/>
    <mergeCell ref="A182:E182"/>
    <mergeCell ref="A183:E183"/>
    <mergeCell ref="I176:K181"/>
    <mergeCell ref="L176:L181"/>
    <mergeCell ref="B176:B181"/>
    <mergeCell ref="A176:A181"/>
    <mergeCell ref="G177:G181"/>
    <mergeCell ref="H177:H181"/>
    <mergeCell ref="A175:M175"/>
    <mergeCell ref="G168:G173"/>
    <mergeCell ref="H168:H173"/>
    <mergeCell ref="L168:L173"/>
    <mergeCell ref="M168:M173"/>
    <mergeCell ref="G174:M174"/>
    <mergeCell ref="A174:E174"/>
    <mergeCell ref="A162:A173"/>
    <mergeCell ref="B162:B173"/>
    <mergeCell ref="G162:G167"/>
    <mergeCell ref="H162:H167"/>
    <mergeCell ref="L162:L167"/>
    <mergeCell ref="M162:M167"/>
    <mergeCell ref="C167:C173"/>
    <mergeCell ref="D167:D173"/>
    <mergeCell ref="E167:E173"/>
    <mergeCell ref="F167:F173"/>
    <mergeCell ref="L156:L161"/>
    <mergeCell ref="M156:M161"/>
    <mergeCell ref="G156:G161"/>
    <mergeCell ref="H156:H161"/>
    <mergeCell ref="G154:M154"/>
    <mergeCell ref="A154:E154"/>
    <mergeCell ref="A155:M155"/>
    <mergeCell ref="A156:A161"/>
    <mergeCell ref="B156:B161"/>
    <mergeCell ref="A152:A153"/>
    <mergeCell ref="B152:B153"/>
    <mergeCell ref="C152:C153"/>
    <mergeCell ref="D152:D153"/>
    <mergeCell ref="E152:E153"/>
    <mergeCell ref="F152:F153"/>
    <mergeCell ref="C145:C151"/>
    <mergeCell ref="D145:D151"/>
    <mergeCell ref="E145:E151"/>
    <mergeCell ref="F145:F151"/>
    <mergeCell ref="G139:M139"/>
    <mergeCell ref="A139:E139"/>
    <mergeCell ref="A140:A151"/>
    <mergeCell ref="B140:B151"/>
    <mergeCell ref="G140:G145"/>
    <mergeCell ref="H140:H145"/>
    <mergeCell ref="L140:L145"/>
    <mergeCell ref="M140:M145"/>
    <mergeCell ref="E132:E138"/>
    <mergeCell ref="F132:F138"/>
    <mergeCell ref="G133:G138"/>
    <mergeCell ref="H133:H138"/>
    <mergeCell ref="L133:L138"/>
    <mergeCell ref="L146:L151"/>
    <mergeCell ref="M146:M151"/>
    <mergeCell ref="G146:G151"/>
    <mergeCell ref="H146:H151"/>
    <mergeCell ref="A125:M125"/>
    <mergeCell ref="A126:M126"/>
    <mergeCell ref="A127:A138"/>
    <mergeCell ref="B127:B138"/>
    <mergeCell ref="G127:G132"/>
    <mergeCell ref="H127:H132"/>
    <mergeCell ref="L127:L132"/>
    <mergeCell ref="M127:M132"/>
    <mergeCell ref="C132:C138"/>
    <mergeCell ref="D132:D138"/>
    <mergeCell ref="M133:M138"/>
    <mergeCell ref="G109:M109"/>
    <mergeCell ref="A109:E109"/>
    <mergeCell ref="A123:E123"/>
    <mergeCell ref="A124:E124"/>
    <mergeCell ref="F116:F122"/>
    <mergeCell ref="G117:G122"/>
    <mergeCell ref="H117:H122"/>
    <mergeCell ref="L117:L122"/>
    <mergeCell ref="M117:M122"/>
    <mergeCell ref="A110:M110"/>
    <mergeCell ref="A111:A122"/>
    <mergeCell ref="B111:B122"/>
    <mergeCell ref="G111:G116"/>
    <mergeCell ref="H111:H116"/>
    <mergeCell ref="L111:L116"/>
    <mergeCell ref="M111:M116"/>
    <mergeCell ref="C116:C122"/>
    <mergeCell ref="D116:D122"/>
    <mergeCell ref="E116:E122"/>
    <mergeCell ref="H103:H108"/>
    <mergeCell ref="L103:L108"/>
    <mergeCell ref="M103:M108"/>
    <mergeCell ref="M93:M94"/>
    <mergeCell ref="A96:M96"/>
    <mergeCell ref="A97:A108"/>
    <mergeCell ref="B97:B108"/>
    <mergeCell ref="G97:G102"/>
    <mergeCell ref="H97:H102"/>
    <mergeCell ref="L97:L102"/>
    <mergeCell ref="M97:M102"/>
    <mergeCell ref="C102:C108"/>
    <mergeCell ref="D102:D108"/>
    <mergeCell ref="G93:L94"/>
    <mergeCell ref="A95:E95"/>
    <mergeCell ref="G95:M95"/>
    <mergeCell ref="E102:E108"/>
    <mergeCell ref="F102:F108"/>
    <mergeCell ref="G103:G108"/>
    <mergeCell ref="F86:F92"/>
    <mergeCell ref="G87:G92"/>
    <mergeCell ref="H87:H92"/>
    <mergeCell ref="L87:L92"/>
    <mergeCell ref="M87:M92"/>
    <mergeCell ref="G63:L68"/>
    <mergeCell ref="M75:M80"/>
    <mergeCell ref="A81:A92"/>
    <mergeCell ref="B81:B92"/>
    <mergeCell ref="G81:G86"/>
    <mergeCell ref="H81:H86"/>
    <mergeCell ref="L81:L86"/>
    <mergeCell ref="M81:M86"/>
    <mergeCell ref="C86:C92"/>
    <mergeCell ref="D86:D92"/>
    <mergeCell ref="E86:E92"/>
    <mergeCell ref="D74:D80"/>
    <mergeCell ref="E74:E80"/>
    <mergeCell ref="F74:F80"/>
    <mergeCell ref="G75:G80"/>
    <mergeCell ref="H75:H80"/>
    <mergeCell ref="L75:L80"/>
    <mergeCell ref="M63:M68"/>
    <mergeCell ref="A69:A80"/>
    <mergeCell ref="B69:B80"/>
    <mergeCell ref="G69:G74"/>
    <mergeCell ref="H69:H74"/>
    <mergeCell ref="L69:L74"/>
    <mergeCell ref="M69:M74"/>
    <mergeCell ref="C74:C80"/>
    <mergeCell ref="A63:A68"/>
    <mergeCell ref="C64:C68"/>
    <mergeCell ref="D64:D68"/>
    <mergeCell ref="E64:E68"/>
    <mergeCell ref="F64:F68"/>
    <mergeCell ref="C56:C62"/>
    <mergeCell ref="B51:B62"/>
    <mergeCell ref="A51:A62"/>
    <mergeCell ref="D56:D62"/>
    <mergeCell ref="E56:E62"/>
    <mergeCell ref="F56:F62"/>
    <mergeCell ref="B39:B50"/>
    <mergeCell ref="A39:A50"/>
    <mergeCell ref="C44:C50"/>
    <mergeCell ref="D44:D50"/>
    <mergeCell ref="E44:E50"/>
    <mergeCell ref="F44:F50"/>
    <mergeCell ref="G57:G62"/>
    <mergeCell ref="H57:H62"/>
    <mergeCell ref="L57:L62"/>
    <mergeCell ref="M57:M62"/>
    <mergeCell ref="G45:G50"/>
    <mergeCell ref="H45:H50"/>
    <mergeCell ref="L45:L50"/>
    <mergeCell ref="M45:M50"/>
    <mergeCell ref="G51:G56"/>
    <mergeCell ref="H51:H56"/>
    <mergeCell ref="L51:L56"/>
    <mergeCell ref="M51:M56"/>
    <mergeCell ref="G39:G44"/>
    <mergeCell ref="H39:H44"/>
    <mergeCell ref="L39:L44"/>
    <mergeCell ref="M39:M44"/>
    <mergeCell ref="F26:F38"/>
    <mergeCell ref="E26:E38"/>
    <mergeCell ref="D26:D38"/>
    <mergeCell ref="C26:C38"/>
    <mergeCell ref="B21:B38"/>
    <mergeCell ref="M21:M26"/>
    <mergeCell ref="M27:M32"/>
    <mergeCell ref="G33:G38"/>
    <mergeCell ref="L33:L38"/>
    <mergeCell ref="M33:M38"/>
    <mergeCell ref="H33:H38"/>
    <mergeCell ref="G21:G26"/>
    <mergeCell ref="H21:H26"/>
    <mergeCell ref="L21:L26"/>
    <mergeCell ref="G27:G32"/>
    <mergeCell ref="E14:E20"/>
    <mergeCell ref="F14:F20"/>
    <mergeCell ref="L2:L5"/>
    <mergeCell ref="G9:G14"/>
    <mergeCell ref="H9:H14"/>
    <mergeCell ref="L9:L14"/>
    <mergeCell ref="A21:A38"/>
    <mergeCell ref="H27:H32"/>
    <mergeCell ref="L27:L32"/>
    <mergeCell ref="M9:M14"/>
    <mergeCell ref="H15:H20"/>
    <mergeCell ref="G15:G20"/>
    <mergeCell ref="L15:L20"/>
    <mergeCell ref="M15:M20"/>
    <mergeCell ref="A7:M7"/>
    <mergeCell ref="A8:M8"/>
    <mergeCell ref="M2:M5"/>
    <mergeCell ref="I2:I5"/>
    <mergeCell ref="J2:J5"/>
    <mergeCell ref="K2:K5"/>
    <mergeCell ref="D4:D5"/>
    <mergeCell ref="E4:E5"/>
    <mergeCell ref="F4:F5"/>
    <mergeCell ref="A2:A5"/>
    <mergeCell ref="B2:B5"/>
    <mergeCell ref="C2:C5"/>
    <mergeCell ref="D2:F3"/>
    <mergeCell ref="G2:G5"/>
    <mergeCell ref="H2:H5"/>
    <mergeCell ref="A9:A20"/>
    <mergeCell ref="B9:B20"/>
    <mergeCell ref="C14:C20"/>
    <mergeCell ref="D14:D20"/>
  </mergeCells>
  <pageMargins left="0.78740157480314965" right="0.59055118110236227" top="0.39370078740157483" bottom="0.39370078740157483" header="0.39370078740157483" footer="0.39370078740157483"/>
  <pageSetup paperSize="9" scale="8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2019-02-15T00:46:35Z</dcterms:modified>
</cp:coreProperties>
</file>