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Лист1!$4:$7</definedName>
  </definedNames>
  <calcPr calcId="125725" refMode="R1C1"/>
</workbook>
</file>

<file path=xl/calcChain.xml><?xml version="1.0" encoding="utf-8"?>
<calcChain xmlns="http://schemas.openxmlformats.org/spreadsheetml/2006/main">
  <c r="D89" i="1"/>
  <c r="D90"/>
  <c r="D91"/>
  <c r="D98" s="1"/>
  <c r="E98" s="1"/>
  <c r="E91"/>
  <c r="D92"/>
  <c r="D93"/>
  <c r="D94"/>
  <c r="C94"/>
  <c r="C93"/>
  <c r="C92"/>
  <c r="C91"/>
  <c r="C90"/>
  <c r="C89"/>
  <c r="C96" s="1"/>
  <c r="E83"/>
  <c r="E84"/>
  <c r="E85"/>
  <c r="E86"/>
  <c r="E87"/>
  <c r="E82"/>
  <c r="E81"/>
  <c r="E76"/>
  <c r="E77"/>
  <c r="E78"/>
  <c r="E79"/>
  <c r="E80"/>
  <c r="E75"/>
  <c r="E74"/>
  <c r="D60"/>
  <c r="D61"/>
  <c r="D97" s="1"/>
  <c r="D62"/>
  <c r="D63"/>
  <c r="D64"/>
  <c r="D65"/>
  <c r="C65"/>
  <c r="C64"/>
  <c r="C63"/>
  <c r="C99" s="1"/>
  <c r="C62"/>
  <c r="C61"/>
  <c r="C60"/>
  <c r="D38"/>
  <c r="D39"/>
  <c r="D40"/>
  <c r="D41"/>
  <c r="D42"/>
  <c r="D43"/>
  <c r="C43"/>
  <c r="C42"/>
  <c r="C41"/>
  <c r="C40"/>
  <c r="C39"/>
  <c r="C38"/>
  <c r="D16"/>
  <c r="C16"/>
  <c r="D9"/>
  <c r="C9"/>
  <c r="E68"/>
  <c r="E89" s="1"/>
  <c r="E69"/>
  <c r="E70"/>
  <c r="E71"/>
  <c r="E72"/>
  <c r="E73"/>
  <c r="D67"/>
  <c r="C67"/>
  <c r="D99"/>
  <c r="E99" s="1"/>
  <c r="C100"/>
  <c r="C98"/>
  <c r="E53"/>
  <c r="E54"/>
  <c r="E55"/>
  <c r="E56"/>
  <c r="E63" s="1"/>
  <c r="E57"/>
  <c r="E58"/>
  <c r="D52"/>
  <c r="C52"/>
  <c r="E46"/>
  <c r="E47"/>
  <c r="E48"/>
  <c r="E49"/>
  <c r="E50"/>
  <c r="E51"/>
  <c r="D45"/>
  <c r="C45"/>
  <c r="E31"/>
  <c r="E32"/>
  <c r="E33"/>
  <c r="E34"/>
  <c r="E35"/>
  <c r="E36"/>
  <c r="D30"/>
  <c r="C30"/>
  <c r="E24"/>
  <c r="E25"/>
  <c r="E26"/>
  <c r="E27"/>
  <c r="E28"/>
  <c r="E29"/>
  <c r="D23"/>
  <c r="C23"/>
  <c r="E17"/>
  <c r="E18"/>
  <c r="E19"/>
  <c r="E20"/>
  <c r="E21"/>
  <c r="E22"/>
  <c r="E10"/>
  <c r="E11"/>
  <c r="E12"/>
  <c r="E13"/>
  <c r="E14"/>
  <c r="E15"/>
  <c r="E92" l="1"/>
  <c r="D59"/>
  <c r="E93"/>
  <c r="D88"/>
  <c r="D96"/>
  <c r="E96" s="1"/>
  <c r="C59"/>
  <c r="D101"/>
  <c r="E94"/>
  <c r="E90"/>
  <c r="E64"/>
  <c r="E60"/>
  <c r="E65"/>
  <c r="E61"/>
  <c r="E62"/>
  <c r="E88"/>
  <c r="E42"/>
  <c r="E43"/>
  <c r="E39"/>
  <c r="C37"/>
  <c r="E41"/>
  <c r="E38"/>
  <c r="E37" s="1"/>
  <c r="E9"/>
  <c r="E40"/>
  <c r="D37"/>
  <c r="C88"/>
  <c r="E59"/>
  <c r="E67"/>
  <c r="E52"/>
  <c r="E23"/>
  <c r="E45"/>
  <c r="E30"/>
  <c r="E16"/>
  <c r="D100"/>
  <c r="E100" s="1"/>
  <c r="C101"/>
  <c r="C95" s="1"/>
  <c r="C97"/>
  <c r="E97" s="1"/>
  <c r="E101" l="1"/>
  <c r="D95"/>
  <c r="E95" s="1"/>
</calcChain>
</file>

<file path=xl/sharedStrings.xml><?xml version="1.0" encoding="utf-8"?>
<sst xmlns="http://schemas.openxmlformats.org/spreadsheetml/2006/main" count="122" uniqueCount="96">
  <si>
    <t xml:space="preserve"> </t>
  </si>
  <si>
    <t>(тыс.руб.)</t>
  </si>
  <si>
    <t>№ подмероприятия</t>
  </si>
  <si>
    <t>Наименование мероприятия</t>
  </si>
  <si>
    <t>Объемы финансирования</t>
  </si>
  <si>
    <t>Наименование целевых показателей (индикаторов)</t>
  </si>
  <si>
    <t>Целевые показатели</t>
  </si>
  <si>
    <t>Проект постановления</t>
  </si>
  <si>
    <t>Отклонение              (гр.4-гр.3)</t>
  </si>
  <si>
    <t>Отклонение                      (гр.8-гр.7)</t>
  </si>
  <si>
    <t>Приложение № 1</t>
  </si>
  <si>
    <t>1.1</t>
  </si>
  <si>
    <t>1.2</t>
  </si>
  <si>
    <t>1.3</t>
  </si>
  <si>
    <t>Повышение квалификации (стажировки, курсы, семинары, конференции)</t>
  </si>
  <si>
    <t>Итого по Подпрограмме 1:</t>
  </si>
  <si>
    <t>2.1</t>
  </si>
  <si>
    <t>2.2</t>
  </si>
  <si>
    <t>Ликвидация движимого и недвижимого имущества</t>
  </si>
  <si>
    <t>Итого по Подпрограмме 2:</t>
  </si>
  <si>
    <t>3.1</t>
  </si>
  <si>
    <t>Всего:</t>
  </si>
  <si>
    <t>2019-2024-по 10 шт.ежегодно</t>
  </si>
  <si>
    <t>2019-2024-по 100% ежегодно</t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</si>
  <si>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"Реализация экономической политики, инвестиционной, межрегиональной и международной деятельности Петропавловск-Камчатского городского округа", утвержденной постановлением администрации Петропавловск-Камчатского городского округа от 12.10.2016 № 1982</t>
  </si>
  <si>
    <t xml:space="preserve">Постановление от 02.02.2018 </t>
  </si>
  <si>
    <t>№ 178</t>
  </si>
  <si>
    <t>Подпрограмма 1 «Создание благоприятных условий для обеспечения населения Петропавловск-Камчатского городского округа услугами потребительского рынка и развития предпринимательства"</t>
  </si>
  <si>
    <t>Предоставление субсидий юридическим лицам (за исключением субсидий муниципальным учреждениям и унитарным предприятиям), индивидуальным предпринимателям</t>
  </si>
  <si>
    <t>Организация муниципальных мероприятий (смотры, конкурсы, фестивали, выставки, ярмарки, семинары, круглые столы, соревнования, праздничные мероприятия, гуляния, субботники, учения, чествование и т.п.)</t>
  </si>
  <si>
    <t>Информационные услуги (размещение в СМИ, изготовление печатной продукции, баннеров, наглядных материалов и т.п.)</t>
  </si>
  <si>
    <t>Подпрограмма 2 «Формирование и продвижение имиджа Петропавловск-Камчатского городского округа как территории, благоприятной для развития внутреннего и въездного туризма"</t>
  </si>
  <si>
    <t>Выполнение работ по изучению туристической привлекательности Петропавловск-Камчатского городского округа</t>
  </si>
  <si>
    <t>Подпрограмма 3 «Обеспечение реализации экономической политики и инвестиционной деятельности Петропавловск-Камчатского городского округа"</t>
  </si>
  <si>
    <t>Научно-исследовательские услуги и разработка документов комплексного развития городского округа</t>
  </si>
  <si>
    <t>Информатизация</t>
  </si>
  <si>
    <t>Итого по Подпрограмме 3:</t>
  </si>
  <si>
    <t>1.Количество субъектов МСП, получивших финансовую поддержку</t>
  </si>
  <si>
    <t>2.Количество заявлений, поданных на участие в конкурсах на предоставление финансовой поддержки</t>
  </si>
  <si>
    <t>2019-2024 по 14 ед.ежегодно</t>
  </si>
  <si>
    <t>2019-2020 по 20 ед.ежегодно; 2021-2024-по 18 ед.ежегодно</t>
  </si>
  <si>
    <t>2019-2024 по 20 ед.ежегодно</t>
  </si>
  <si>
    <t>2019-2020 по 26 ед.ежегодно; 2021-2024-по 24 ед.ежегодно</t>
  </si>
  <si>
    <t>2019-2020-(+) 6 ед.ежегодно; 2021-2024-(+) 4 ед.ежегодно</t>
  </si>
  <si>
    <t>1.Количество платных семинаров для субъектов МСП</t>
  </si>
  <si>
    <t>2.Количество субъектов МСП - участников платных семинаров</t>
  </si>
  <si>
    <t>3.Количество выставочно-ярмарочных мероприятий</t>
  </si>
  <si>
    <t>4.Количество участников выставочно-ярмарочных мероприятий</t>
  </si>
  <si>
    <t>2019-2024-по 1 ед.ежегодно</t>
  </si>
  <si>
    <t>2019-2024-по 10 ед.ежегодно</t>
  </si>
  <si>
    <t>2019-2024-по 5 ед.ежегодно</t>
  </si>
  <si>
    <t>2019-2020-по 0 ед.ежегодно;2021-2024-по 5 ед.ежегодно</t>
  </si>
  <si>
    <t>2019-2020-(-) 5 ед. ежегодно</t>
  </si>
  <si>
    <t>2019-2024-по 50 ед.ежегодно</t>
  </si>
  <si>
    <t>2019-2020-по 0 ед.ежегодно;2021-2024-по 50 ед.ежегодно</t>
  </si>
  <si>
    <t>2019-2020-(-) 50 ед. ежегодно</t>
  </si>
  <si>
    <t>1.Количество подготовленных информационных материалов</t>
  </si>
  <si>
    <t>2.Количество субъектов МСП, местных товаропроизводителей, деятельность которых освещена в информационных материалах</t>
  </si>
  <si>
    <t>3.Количество размещенных баннеров социальной рекламы</t>
  </si>
  <si>
    <t>2019-2024-по 2 ед.ежегодно</t>
  </si>
  <si>
    <t>2019-2024-по 49 шт.ежегодно</t>
  </si>
  <si>
    <t>1.Количество демонтированных отдельно стоящих рекламных конструкций</t>
  </si>
  <si>
    <t>2.Количество демонтированных рекламных конструкций на зданиях, строениях, сооружениях</t>
  </si>
  <si>
    <t>2019-2024-по 94,19 кв.м.ежегодно</t>
  </si>
  <si>
    <t>2.Количество изготовленной печатной продукции (брошюры, буклеты и т.п.)</t>
  </si>
  <si>
    <t>2019-2024-по 4 ед.ежегодно</t>
  </si>
  <si>
    <t xml:space="preserve">         </t>
  </si>
  <si>
    <t>2019-2020-(-) 4 ед. ежегодно</t>
  </si>
  <si>
    <t>2019-2024-по 10000 шт.ежегодно</t>
  </si>
  <si>
    <t>2019-2020-по 0 шт.ежегодно;2021-2024-по 10000 шт.ежегодно</t>
  </si>
  <si>
    <t>2019-2020-(-) 10000 ежегодно</t>
  </si>
  <si>
    <t>1.Проведение мониторинга туристической привлекательности Петропавловск-Камчатского городского округа</t>
  </si>
  <si>
    <t>2.Процент выполненных работ</t>
  </si>
  <si>
    <t>2019-2024-по 0 шт.ежегодно</t>
  </si>
  <si>
    <t>2019-1 шт;2020-2024-по 0 шт.ежегодно</t>
  </si>
  <si>
    <t>2019-(+) 1 шт.</t>
  </si>
  <si>
    <t>2019-2024- по 0% ежегодно</t>
  </si>
  <si>
    <t>2019-100%;2020-2024- по 0% ежегодно</t>
  </si>
  <si>
    <t>2019-(+) 100%</t>
  </si>
  <si>
    <t>1.Количество сотрудников, прошедших обучение в сфере привлечения инвестиций</t>
  </si>
  <si>
    <t>2.Количество инвестиционных проектов, на которые подготовлены экономические заключения о возможности их реализации на территории городского округа</t>
  </si>
  <si>
    <t>2019-2024-по 1 чел. ежегодно</t>
  </si>
  <si>
    <t>2019- 1 чел;2020 - 0 чел.; 2021-2024-по 1 чел.ежегодно</t>
  </si>
  <si>
    <t>2020-(-) 1 чел.</t>
  </si>
  <si>
    <t>2019-2024-по 10 шт. ежегодно</t>
  </si>
  <si>
    <t>1.Разработка программы комплексного развития социальной инфраструктуры Петропавловск-Камчатского городского округа</t>
  </si>
  <si>
    <t>2019-2024-по 0 шт. ежегодно</t>
  </si>
  <si>
    <t>2019-(+) 1 чел.</t>
  </si>
  <si>
    <t>2019-2024-по 0% ежегодно</t>
  </si>
  <si>
    <t>2019-100%;2020-2024-по 0 % ежегодно</t>
  </si>
  <si>
    <t>1.Количество работ по интеграции данных в информационную систему обеспечения градостроительной деятельности</t>
  </si>
  <si>
    <t>2019-2024-по 1 шт.ежегодно</t>
  </si>
  <si>
    <t>2019-2024-(+) 1 шт. ежегодно</t>
  </si>
  <si>
    <t>2019-2024-(+) 100% ежегодно</t>
  </si>
  <si>
    <t>Количество мероприятий, проведенных с использованием презентационной полиграфической продукции</t>
  </si>
  <si>
    <t>2019-2020-по 0 ед.ежегодно;2021-2024-по 4 ед.ежегодно.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</si>
</sst>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000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/>
    <xf numFmtId="165" fontId="12" fillId="0" borderId="0" xfId="0" applyNumberFormat="1" applyFont="1"/>
    <xf numFmtId="165" fontId="5" fillId="0" borderId="15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12" fillId="0" borderId="17" xfId="0" applyFont="1" applyBorder="1"/>
    <xf numFmtId="165" fontId="3" fillId="0" borderId="17" xfId="0" applyNumberFormat="1" applyFont="1" applyBorder="1" applyAlignment="1">
      <alignment horizontal="center" vertical="top"/>
    </xf>
    <xf numFmtId="0" fontId="12" fillId="0" borderId="23" xfId="0" applyFont="1" applyBorder="1"/>
    <xf numFmtId="0" fontId="12" fillId="0" borderId="24" xfId="0" applyFont="1" applyBorder="1"/>
    <xf numFmtId="165" fontId="3" fillId="0" borderId="21" xfId="0" applyNumberFormat="1" applyFont="1" applyBorder="1" applyAlignment="1">
      <alignment horizontal="center" vertical="top"/>
    </xf>
    <xf numFmtId="0" fontId="12" fillId="0" borderId="21" xfId="0" applyFont="1" applyBorder="1"/>
    <xf numFmtId="0" fontId="12" fillId="0" borderId="25" xfId="0" applyFont="1" applyBorder="1"/>
    <xf numFmtId="0" fontId="12" fillId="0" borderId="27" xfId="0" applyFont="1" applyBorder="1"/>
    <xf numFmtId="0" fontId="12" fillId="0" borderId="28" xfId="0" applyFont="1" applyBorder="1"/>
    <xf numFmtId="165" fontId="3" fillId="0" borderId="17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3" fillId="0" borderId="27" xfId="0" applyFont="1" applyBorder="1"/>
    <xf numFmtId="0" fontId="3" fillId="0" borderId="27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49" fontId="5" fillId="0" borderId="30" xfId="0" applyNumberFormat="1" applyFont="1" applyBorder="1" applyAlignment="1">
      <alignment horizontal="center" vertical="top"/>
    </xf>
    <xf numFmtId="0" fontId="8" fillId="0" borderId="30" xfId="0" applyFont="1" applyBorder="1"/>
    <xf numFmtId="49" fontId="8" fillId="0" borderId="30" xfId="0" applyNumberFormat="1" applyFont="1" applyBorder="1"/>
    <xf numFmtId="49" fontId="8" fillId="0" borderId="31" xfId="0" applyNumberFormat="1" applyFont="1" applyBorder="1"/>
    <xf numFmtId="165" fontId="3" fillId="0" borderId="19" xfId="0" applyNumberFormat="1" applyFont="1" applyBorder="1" applyAlignment="1">
      <alignment horizontal="center" vertical="top"/>
    </xf>
    <xf numFmtId="0" fontId="12" fillId="0" borderId="33" xfId="0" applyFont="1" applyBorder="1"/>
    <xf numFmtId="0" fontId="12" fillId="0" borderId="19" xfId="0" applyFont="1" applyBorder="1"/>
    <xf numFmtId="0" fontId="12" fillId="0" borderId="34" xfId="0" applyFont="1" applyBorder="1"/>
    <xf numFmtId="49" fontId="5" fillId="0" borderId="16" xfId="0" applyNumberFormat="1" applyFont="1" applyBorder="1"/>
    <xf numFmtId="0" fontId="5" fillId="0" borderId="4" xfId="0" applyFont="1" applyBorder="1"/>
    <xf numFmtId="165" fontId="5" fillId="0" borderId="15" xfId="0" applyNumberFormat="1" applyFont="1" applyBorder="1" applyAlignment="1">
      <alignment horizontal="center" vertical="top"/>
    </xf>
    <xf numFmtId="0" fontId="12" fillId="0" borderId="4" xfId="0" applyFont="1" applyBorder="1"/>
    <xf numFmtId="0" fontId="12" fillId="0" borderId="15" xfId="0" applyFont="1" applyBorder="1"/>
    <xf numFmtId="0" fontId="12" fillId="0" borderId="35" xfId="0" applyFont="1" applyBorder="1"/>
    <xf numFmtId="165" fontId="3" fillId="0" borderId="19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15" xfId="0" applyFont="1" applyBorder="1"/>
    <xf numFmtId="0" fontId="13" fillId="0" borderId="35" xfId="0" applyFont="1" applyBorder="1"/>
    <xf numFmtId="0" fontId="5" fillId="0" borderId="27" xfId="0" applyFont="1" applyBorder="1" applyAlignment="1">
      <alignment horizontal="left" vertical="top" wrapText="1"/>
    </xf>
    <xf numFmtId="0" fontId="5" fillId="0" borderId="4" xfId="0" applyFont="1" applyFill="1" applyBorder="1"/>
    <xf numFmtId="0" fontId="3" fillId="0" borderId="33" xfId="0" applyFont="1" applyBorder="1"/>
    <xf numFmtId="0" fontId="3" fillId="0" borderId="28" xfId="0" applyFont="1" applyBorder="1"/>
    <xf numFmtId="49" fontId="5" fillId="0" borderId="16" xfId="0" applyNumberFormat="1" applyFont="1" applyFill="1" applyBorder="1"/>
    <xf numFmtId="49" fontId="5" fillId="0" borderId="32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12" fillId="0" borderId="3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9" xfId="0" applyFont="1" applyBorder="1"/>
    <xf numFmtId="0" fontId="8" fillId="0" borderId="19" xfId="0" applyFont="1" applyBorder="1" applyAlignment="1">
      <alignment horizontal="left" vertical="top" wrapText="1"/>
    </xf>
    <xf numFmtId="0" fontId="13" fillId="0" borderId="3" xfId="0" applyFont="1" applyBorder="1"/>
    <xf numFmtId="0" fontId="11" fillId="0" borderId="30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49" fontId="8" fillId="0" borderId="29" xfId="0" applyNumberFormat="1" applyFont="1" applyBorder="1"/>
    <xf numFmtId="0" fontId="3" fillId="0" borderId="26" xfId="0" applyFont="1" applyBorder="1" applyAlignment="1">
      <alignment horizontal="right" vertical="top"/>
    </xf>
    <xf numFmtId="165" fontId="3" fillId="0" borderId="22" xfId="0" applyNumberFormat="1" applyFont="1" applyBorder="1" applyAlignment="1">
      <alignment horizontal="center" vertical="top"/>
    </xf>
    <xf numFmtId="0" fontId="12" fillId="0" borderId="26" xfId="0" applyFont="1" applyBorder="1"/>
    <xf numFmtId="0" fontId="12" fillId="0" borderId="36" xfId="0" applyFont="1" applyBorder="1"/>
    <xf numFmtId="0" fontId="12" fillId="0" borderId="22" xfId="0" applyFont="1" applyBorder="1"/>
    <xf numFmtId="165" fontId="3" fillId="0" borderId="38" xfId="0" applyNumberFormat="1" applyFont="1" applyBorder="1" applyAlignment="1">
      <alignment horizontal="center" vertical="top"/>
    </xf>
    <xf numFmtId="165" fontId="5" fillId="0" borderId="38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165" fontId="3" fillId="0" borderId="37" xfId="0" applyNumberFormat="1" applyFont="1" applyBorder="1" applyAlignment="1">
      <alignment horizontal="center" vertical="top"/>
    </xf>
    <xf numFmtId="165" fontId="3" fillId="0" borderId="39" xfId="0" applyNumberFormat="1" applyFont="1" applyBorder="1" applyAlignment="1">
      <alignment horizontal="center" vertical="top"/>
    </xf>
    <xf numFmtId="165" fontId="3" fillId="0" borderId="41" xfId="0" applyNumberFormat="1" applyFont="1" applyBorder="1" applyAlignment="1">
      <alignment horizontal="center" vertical="top"/>
    </xf>
    <xf numFmtId="165" fontId="5" fillId="0" borderId="41" xfId="0" applyNumberFormat="1" applyFont="1" applyBorder="1" applyAlignment="1">
      <alignment horizontal="center" vertical="top"/>
    </xf>
    <xf numFmtId="165" fontId="3" fillId="0" borderId="37" xfId="0" applyNumberFormat="1" applyFont="1" applyBorder="1" applyAlignment="1">
      <alignment horizontal="center"/>
    </xf>
    <xf numFmtId="165" fontId="3" fillId="0" borderId="38" xfId="0" applyNumberFormat="1" applyFont="1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3" fillId="0" borderId="42" xfId="0" applyNumberFormat="1" applyFont="1" applyBorder="1" applyAlignment="1">
      <alignment horizontal="center"/>
    </xf>
    <xf numFmtId="165" fontId="3" fillId="0" borderId="41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0" borderId="42" xfId="0" applyNumberFormat="1" applyFont="1" applyBorder="1" applyAlignment="1">
      <alignment horizontal="center" vertical="top"/>
    </xf>
    <xf numFmtId="165" fontId="3" fillId="0" borderId="4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165" fontId="3" fillId="0" borderId="36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165" fontId="3" fillId="0" borderId="40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vertical="top"/>
    </xf>
    <xf numFmtId="0" fontId="12" fillId="0" borderId="20" xfId="0" applyFont="1" applyBorder="1"/>
    <xf numFmtId="0" fontId="12" fillId="0" borderId="18" xfId="0" applyFont="1" applyBorder="1"/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164" fontId="1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32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165" fontId="5" fillId="0" borderId="37" xfId="0" applyNumberFormat="1" applyFont="1" applyBorder="1" applyAlignment="1">
      <alignment horizontal="center" vertical="top"/>
    </xf>
    <xf numFmtId="165" fontId="5" fillId="0" borderId="19" xfId="0" applyNumberFormat="1" applyFont="1" applyBorder="1" applyAlignment="1">
      <alignment horizontal="center" vertical="top"/>
    </xf>
    <xf numFmtId="165" fontId="5" fillId="0" borderId="42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7"/>
  <sheetViews>
    <sheetView tabSelected="1" topLeftCell="A76" workbookViewId="0">
      <selection activeCell="F85" sqref="F85"/>
    </sheetView>
  </sheetViews>
  <sheetFormatPr defaultRowHeight="15"/>
  <cols>
    <col min="1" max="1" width="6.42578125" customWidth="1"/>
    <col min="2" max="2" width="36.42578125" customWidth="1"/>
    <col min="3" max="3" width="14" customWidth="1"/>
    <col min="4" max="4" width="13.5703125" customWidth="1"/>
    <col min="5" max="5" width="14.140625" customWidth="1"/>
    <col min="6" max="6" width="33.140625" customWidth="1"/>
    <col min="7" max="7" width="14.140625" customWidth="1"/>
    <col min="8" max="8" width="13.85546875" customWidth="1"/>
    <col min="9" max="9" width="12.28515625" customWidth="1"/>
  </cols>
  <sheetData>
    <row r="1" spans="1:9" ht="16.5" customHeight="1">
      <c r="H1" s="101" t="s">
        <v>10</v>
      </c>
      <c r="I1" s="102"/>
    </row>
    <row r="2" spans="1:9" ht="46.5" customHeight="1">
      <c r="A2" s="103" t="s">
        <v>24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>
      <c r="A3" s="1"/>
      <c r="B3" s="2"/>
      <c r="C3" s="2"/>
      <c r="D3" s="2"/>
      <c r="E3" s="2"/>
      <c r="F3" s="2"/>
      <c r="G3" s="2"/>
      <c r="H3" s="3" t="s">
        <v>0</v>
      </c>
      <c r="I3" s="4" t="s">
        <v>1</v>
      </c>
    </row>
    <row r="4" spans="1:9" ht="15.75" thickBot="1">
      <c r="A4" s="104" t="s">
        <v>2</v>
      </c>
      <c r="B4" s="107" t="s">
        <v>3</v>
      </c>
      <c r="C4" s="110" t="s">
        <v>4</v>
      </c>
      <c r="D4" s="111"/>
      <c r="E4" s="112"/>
      <c r="F4" s="135" t="s">
        <v>5</v>
      </c>
      <c r="G4" s="136" t="s">
        <v>6</v>
      </c>
      <c r="H4" s="137"/>
      <c r="I4" s="138"/>
    </row>
    <row r="5" spans="1:9" ht="24">
      <c r="A5" s="105"/>
      <c r="B5" s="108"/>
      <c r="C5" s="5" t="s">
        <v>25</v>
      </c>
      <c r="D5" s="113" t="s">
        <v>7</v>
      </c>
      <c r="E5" s="115" t="s">
        <v>8</v>
      </c>
      <c r="F5" s="139"/>
      <c r="G5" s="140" t="s">
        <v>25</v>
      </c>
      <c r="H5" s="141" t="s">
        <v>7</v>
      </c>
      <c r="I5" s="142" t="s">
        <v>9</v>
      </c>
    </row>
    <row r="6" spans="1:9" ht="15.75" thickBot="1">
      <c r="A6" s="106"/>
      <c r="B6" s="109"/>
      <c r="C6" s="6" t="s">
        <v>26</v>
      </c>
      <c r="D6" s="114"/>
      <c r="E6" s="116"/>
      <c r="F6" s="143"/>
      <c r="G6" s="144" t="s">
        <v>26</v>
      </c>
      <c r="H6" s="145"/>
      <c r="I6" s="146"/>
    </row>
    <row r="7" spans="1:9" ht="15.75" thickBot="1">
      <c r="A7" s="7">
        <v>1</v>
      </c>
      <c r="B7" s="8">
        <v>2</v>
      </c>
      <c r="C7" s="9">
        <v>3</v>
      </c>
      <c r="D7" s="10">
        <v>4</v>
      </c>
      <c r="E7" s="8">
        <v>5</v>
      </c>
      <c r="F7" s="147">
        <v>6</v>
      </c>
      <c r="G7" s="148">
        <v>7</v>
      </c>
      <c r="H7" s="149">
        <v>8</v>
      </c>
      <c r="I7" s="150">
        <v>9</v>
      </c>
    </row>
    <row r="8" spans="1:9" ht="15.75" thickBot="1">
      <c r="A8" s="124" t="s">
        <v>27</v>
      </c>
      <c r="B8" s="125"/>
      <c r="C8" s="125"/>
      <c r="D8" s="125"/>
      <c r="E8" s="125"/>
      <c r="F8" s="125"/>
      <c r="G8" s="125"/>
      <c r="H8" s="125"/>
      <c r="I8" s="126"/>
    </row>
    <row r="9" spans="1:9" ht="66" customHeight="1">
      <c r="A9" s="54" t="s">
        <v>11</v>
      </c>
      <c r="B9" s="119" t="s">
        <v>28</v>
      </c>
      <c r="C9" s="120">
        <f>C10+C11+C12+C13+C14+C15</f>
        <v>84165.481110000008</v>
      </c>
      <c r="D9" s="121">
        <f>D10+D11+D12+D13+D14+D15</f>
        <v>119179.21017000001</v>
      </c>
      <c r="E9" s="122">
        <f>E10+E11+E12</f>
        <v>35013.729059999998</v>
      </c>
      <c r="F9" s="118" t="s">
        <v>37</v>
      </c>
      <c r="G9" s="61" t="s">
        <v>39</v>
      </c>
      <c r="H9" s="67" t="s">
        <v>40</v>
      </c>
      <c r="I9" s="123" t="s">
        <v>43</v>
      </c>
    </row>
    <row r="10" spans="1:9" ht="48">
      <c r="A10" s="31"/>
      <c r="B10" s="60">
        <v>2019</v>
      </c>
      <c r="C10" s="77">
        <v>14229.38429</v>
      </c>
      <c r="D10" s="18">
        <v>25421.453219999999</v>
      </c>
      <c r="E10" s="82">
        <f t="shared" ref="E10:E15" si="0">D10-C10</f>
        <v>11192.068929999999</v>
      </c>
      <c r="F10" s="117" t="s">
        <v>38</v>
      </c>
      <c r="G10" s="61" t="s">
        <v>41</v>
      </c>
      <c r="H10" s="67" t="s">
        <v>42</v>
      </c>
      <c r="I10" s="123" t="s">
        <v>43</v>
      </c>
    </row>
    <row r="11" spans="1:9">
      <c r="A11" s="31"/>
      <c r="B11" s="60">
        <v>2020</v>
      </c>
      <c r="C11" s="77">
        <v>14618.559660000001</v>
      </c>
      <c r="D11" s="18">
        <v>26028.47134</v>
      </c>
      <c r="E11" s="82">
        <f t="shared" si="0"/>
        <v>11409.911679999999</v>
      </c>
      <c r="F11" s="56"/>
      <c r="G11" s="62"/>
      <c r="H11" s="57"/>
      <c r="I11" s="58"/>
    </row>
    <row r="12" spans="1:9">
      <c r="A12" s="31"/>
      <c r="B12" s="60">
        <v>2021</v>
      </c>
      <c r="C12" s="77">
        <v>13829.38429</v>
      </c>
      <c r="D12" s="18">
        <v>26241.132740000001</v>
      </c>
      <c r="E12" s="82">
        <f t="shared" si="0"/>
        <v>12411.748450000001</v>
      </c>
      <c r="F12" s="56"/>
      <c r="G12" s="62"/>
      <c r="H12" s="57"/>
      <c r="I12" s="58"/>
    </row>
    <row r="13" spans="1:9">
      <c r="A13" s="31"/>
      <c r="B13" s="60">
        <v>2022</v>
      </c>
      <c r="C13" s="77">
        <v>13829.38429</v>
      </c>
      <c r="D13" s="18">
        <v>13829.38429</v>
      </c>
      <c r="E13" s="82">
        <f t="shared" si="0"/>
        <v>0</v>
      </c>
      <c r="F13" s="56"/>
      <c r="G13" s="62"/>
      <c r="H13" s="57"/>
      <c r="I13" s="58"/>
    </row>
    <row r="14" spans="1:9">
      <c r="A14" s="31"/>
      <c r="B14" s="60">
        <v>2023</v>
      </c>
      <c r="C14" s="77">
        <v>13829.38429</v>
      </c>
      <c r="D14" s="18">
        <v>13829.38429</v>
      </c>
      <c r="E14" s="82">
        <f t="shared" si="0"/>
        <v>0</v>
      </c>
      <c r="F14" s="56"/>
      <c r="G14" s="62"/>
      <c r="H14" s="57"/>
      <c r="I14" s="58"/>
    </row>
    <row r="15" spans="1:9">
      <c r="A15" s="31"/>
      <c r="B15" s="60">
        <v>2024</v>
      </c>
      <c r="C15" s="77">
        <v>13829.38429</v>
      </c>
      <c r="D15" s="18">
        <v>13829.38429</v>
      </c>
      <c r="E15" s="82">
        <f t="shared" si="0"/>
        <v>0</v>
      </c>
      <c r="F15" s="56"/>
      <c r="G15" s="62"/>
      <c r="H15" s="57"/>
      <c r="I15" s="58"/>
    </row>
    <row r="16" spans="1:9" ht="72.75" customHeight="1">
      <c r="A16" s="31" t="s">
        <v>16</v>
      </c>
      <c r="B16" s="49" t="s">
        <v>29</v>
      </c>
      <c r="C16" s="78">
        <f>C17+C18+C19+C20+C21+C22</f>
        <v>2520</v>
      </c>
      <c r="D16" s="16">
        <f>D17+D18+D19+D20+D21+D22</f>
        <v>2040</v>
      </c>
      <c r="E16" s="83">
        <f>D16-C16</f>
        <v>-480</v>
      </c>
      <c r="F16" s="69" t="s">
        <v>44</v>
      </c>
      <c r="G16" s="133" t="s">
        <v>48</v>
      </c>
      <c r="H16" s="56" t="s">
        <v>48</v>
      </c>
      <c r="I16" s="58"/>
    </row>
    <row r="17" spans="1:9" ht="25.5">
      <c r="A17" s="31"/>
      <c r="B17" s="60">
        <v>2019</v>
      </c>
      <c r="C17" s="77">
        <v>100</v>
      </c>
      <c r="D17" s="18">
        <v>100</v>
      </c>
      <c r="E17" s="82">
        <f t="shared" ref="E17:E22" si="1">D17-C17</f>
        <v>0</v>
      </c>
      <c r="F17" s="117" t="s">
        <v>45</v>
      </c>
      <c r="G17" s="133" t="s">
        <v>49</v>
      </c>
      <c r="H17" s="56" t="s">
        <v>49</v>
      </c>
      <c r="I17" s="58"/>
    </row>
    <row r="18" spans="1:9" ht="48">
      <c r="A18" s="31"/>
      <c r="B18" s="60">
        <v>2020</v>
      </c>
      <c r="C18" s="77">
        <v>100</v>
      </c>
      <c r="D18" s="18">
        <v>100</v>
      </c>
      <c r="E18" s="82">
        <f t="shared" si="1"/>
        <v>0</v>
      </c>
      <c r="F18" s="69" t="s">
        <v>46</v>
      </c>
      <c r="G18" s="62" t="s">
        <v>50</v>
      </c>
      <c r="H18" s="57" t="s">
        <v>51</v>
      </c>
      <c r="I18" s="127" t="s">
        <v>52</v>
      </c>
    </row>
    <row r="19" spans="1:9" ht="48">
      <c r="A19" s="31"/>
      <c r="B19" s="60">
        <v>2021</v>
      </c>
      <c r="C19" s="77">
        <v>580</v>
      </c>
      <c r="D19" s="18">
        <v>100</v>
      </c>
      <c r="E19" s="82">
        <f t="shared" si="1"/>
        <v>-480</v>
      </c>
      <c r="F19" s="117" t="s">
        <v>47</v>
      </c>
      <c r="G19" s="62" t="s">
        <v>53</v>
      </c>
      <c r="H19" s="57" t="s">
        <v>54</v>
      </c>
      <c r="I19" s="127" t="s">
        <v>55</v>
      </c>
    </row>
    <row r="20" spans="1:9">
      <c r="A20" s="31"/>
      <c r="B20" s="60">
        <v>2022</v>
      </c>
      <c r="C20" s="77">
        <v>580</v>
      </c>
      <c r="D20" s="18">
        <v>580</v>
      </c>
      <c r="E20" s="82">
        <f t="shared" si="1"/>
        <v>0</v>
      </c>
      <c r="F20" s="69"/>
      <c r="G20" s="62"/>
      <c r="H20" s="57"/>
      <c r="I20" s="58"/>
    </row>
    <row r="21" spans="1:9">
      <c r="A21" s="31"/>
      <c r="B21" s="60">
        <v>2023</v>
      </c>
      <c r="C21" s="77">
        <v>580</v>
      </c>
      <c r="D21" s="18">
        <v>580</v>
      </c>
      <c r="E21" s="82">
        <f t="shared" si="1"/>
        <v>0</v>
      </c>
      <c r="F21" s="69"/>
      <c r="G21" s="62"/>
      <c r="H21" s="57"/>
      <c r="I21" s="58"/>
    </row>
    <row r="22" spans="1:9">
      <c r="A22" s="31"/>
      <c r="B22" s="60">
        <v>2024</v>
      </c>
      <c r="C22" s="77">
        <v>580</v>
      </c>
      <c r="D22" s="18">
        <v>580</v>
      </c>
      <c r="E22" s="82">
        <f t="shared" si="1"/>
        <v>0</v>
      </c>
      <c r="F22" s="70"/>
      <c r="G22" s="62"/>
      <c r="H22" s="57"/>
      <c r="I22" s="58"/>
    </row>
    <row r="23" spans="1:9" ht="38.25" customHeight="1">
      <c r="A23" s="31" t="s">
        <v>17</v>
      </c>
      <c r="B23" s="49" t="s">
        <v>30</v>
      </c>
      <c r="C23" s="78">
        <f>C24+C25+C26+C27+C28+C29</f>
        <v>9206.7446400000008</v>
      </c>
      <c r="D23" s="16">
        <f>D24+D25+D26+D27+D28+D29</f>
        <v>10337.714480000001</v>
      </c>
      <c r="E23" s="83">
        <f>D23-C23</f>
        <v>1130.9698399999997</v>
      </c>
      <c r="F23" s="69" t="s">
        <v>56</v>
      </c>
      <c r="G23" s="133" t="s">
        <v>59</v>
      </c>
      <c r="H23" s="56" t="s">
        <v>59</v>
      </c>
      <c r="I23" s="58"/>
    </row>
    <row r="24" spans="1:9" ht="51">
      <c r="A24" s="31"/>
      <c r="B24" s="60">
        <v>2019</v>
      </c>
      <c r="C24" s="77">
        <v>1544.4</v>
      </c>
      <c r="D24" s="18">
        <v>1915</v>
      </c>
      <c r="E24" s="82">
        <f t="shared" ref="E24:E29" si="2">D24-C24</f>
        <v>370.59999999999991</v>
      </c>
      <c r="F24" s="69" t="s">
        <v>57</v>
      </c>
      <c r="G24" s="133" t="s">
        <v>59</v>
      </c>
      <c r="H24" s="56" t="s">
        <v>59</v>
      </c>
      <c r="I24" s="58"/>
    </row>
    <row r="25" spans="1:9" ht="25.5">
      <c r="A25" s="31"/>
      <c r="B25" s="60">
        <v>2020</v>
      </c>
      <c r="C25" s="77">
        <v>1544.4</v>
      </c>
      <c r="D25" s="18">
        <v>1916.4</v>
      </c>
      <c r="E25" s="82">
        <f t="shared" si="2"/>
        <v>372</v>
      </c>
      <c r="F25" s="117" t="s">
        <v>58</v>
      </c>
      <c r="G25" s="133" t="s">
        <v>60</v>
      </c>
      <c r="H25" s="134" t="s">
        <v>60</v>
      </c>
      <c r="I25" s="58"/>
    </row>
    <row r="26" spans="1:9">
      <c r="A26" s="31"/>
      <c r="B26" s="60">
        <v>2021</v>
      </c>
      <c r="C26" s="77">
        <v>1529.4861599999999</v>
      </c>
      <c r="D26" s="18">
        <v>1917.856</v>
      </c>
      <c r="E26" s="82">
        <f t="shared" si="2"/>
        <v>388.36984000000007</v>
      </c>
      <c r="F26" s="56"/>
      <c r="G26" s="133"/>
      <c r="H26" s="134"/>
      <c r="I26" s="58"/>
    </row>
    <row r="27" spans="1:9">
      <c r="A27" s="31"/>
      <c r="B27" s="60">
        <v>2022</v>
      </c>
      <c r="C27" s="77">
        <v>1529.4861599999999</v>
      </c>
      <c r="D27" s="18">
        <v>1529.4861599999999</v>
      </c>
      <c r="E27" s="82">
        <f t="shared" si="2"/>
        <v>0</v>
      </c>
      <c r="F27" s="56"/>
      <c r="G27" s="133"/>
      <c r="H27" s="134"/>
      <c r="I27" s="58"/>
    </row>
    <row r="28" spans="1:9">
      <c r="A28" s="31"/>
      <c r="B28" s="60">
        <v>2023</v>
      </c>
      <c r="C28" s="77">
        <v>1529.4861599999999</v>
      </c>
      <c r="D28" s="18">
        <v>1529.4861599999999</v>
      </c>
      <c r="E28" s="82">
        <f t="shared" si="2"/>
        <v>0</v>
      </c>
      <c r="F28" s="56"/>
      <c r="G28" s="133"/>
      <c r="H28" s="134"/>
      <c r="I28" s="58"/>
    </row>
    <row r="29" spans="1:9">
      <c r="A29" s="31"/>
      <c r="B29" s="60">
        <v>2024</v>
      </c>
      <c r="C29" s="77">
        <v>1529.4861599999999</v>
      </c>
      <c r="D29" s="18">
        <v>1529.4861599999999</v>
      </c>
      <c r="E29" s="82">
        <f t="shared" si="2"/>
        <v>0</v>
      </c>
      <c r="F29" s="56"/>
      <c r="G29" s="133"/>
      <c r="H29" s="134"/>
      <c r="I29" s="58"/>
    </row>
    <row r="30" spans="1:9" ht="38.25">
      <c r="A30" s="31" t="s">
        <v>20</v>
      </c>
      <c r="B30" s="49" t="s">
        <v>18</v>
      </c>
      <c r="C30" s="78">
        <f>C31+C32+C33+C34+C35+C36</f>
        <v>8000</v>
      </c>
      <c r="D30" s="16">
        <f>D31+D32+D33+D34+D35+D36</f>
        <v>8100</v>
      </c>
      <c r="E30" s="83">
        <f>D30-C30</f>
        <v>100</v>
      </c>
      <c r="F30" s="69" t="s">
        <v>61</v>
      </c>
      <c r="G30" s="133" t="s">
        <v>22</v>
      </c>
      <c r="H30" s="56" t="s">
        <v>22</v>
      </c>
      <c r="I30" s="58"/>
    </row>
    <row r="31" spans="1:9" ht="38.25">
      <c r="A31" s="31"/>
      <c r="B31" s="60">
        <v>2019</v>
      </c>
      <c r="C31" s="77">
        <v>1000</v>
      </c>
      <c r="D31" s="18">
        <v>1200</v>
      </c>
      <c r="E31" s="82">
        <f t="shared" ref="E31:E36" si="3">D31-C31</f>
        <v>200</v>
      </c>
      <c r="F31" s="117" t="s">
        <v>62</v>
      </c>
      <c r="G31" s="133" t="s">
        <v>63</v>
      </c>
      <c r="H31" s="56" t="s">
        <v>63</v>
      </c>
      <c r="I31" s="58"/>
    </row>
    <row r="32" spans="1:9">
      <c r="A32" s="31"/>
      <c r="B32" s="60">
        <v>2020</v>
      </c>
      <c r="C32" s="77">
        <v>1000</v>
      </c>
      <c r="D32" s="18">
        <v>1200</v>
      </c>
      <c r="E32" s="82">
        <f t="shared" si="3"/>
        <v>200</v>
      </c>
      <c r="F32" s="56"/>
      <c r="G32" s="62"/>
      <c r="H32" s="57"/>
      <c r="I32" s="58"/>
    </row>
    <row r="33" spans="1:10">
      <c r="A33" s="31"/>
      <c r="B33" s="60">
        <v>2021</v>
      </c>
      <c r="C33" s="77">
        <v>1500</v>
      </c>
      <c r="D33" s="18">
        <v>1200</v>
      </c>
      <c r="E33" s="82">
        <f t="shared" si="3"/>
        <v>-300</v>
      </c>
      <c r="F33" s="56"/>
      <c r="G33" s="62"/>
      <c r="H33" s="57"/>
      <c r="I33" s="58"/>
    </row>
    <row r="34" spans="1:10">
      <c r="A34" s="31"/>
      <c r="B34" s="60">
        <v>2022</v>
      </c>
      <c r="C34" s="77">
        <v>1500</v>
      </c>
      <c r="D34" s="18">
        <v>1500</v>
      </c>
      <c r="E34" s="82">
        <f t="shared" si="3"/>
        <v>0</v>
      </c>
      <c r="F34" s="56"/>
      <c r="G34" s="62"/>
      <c r="H34" s="57"/>
      <c r="I34" s="58"/>
    </row>
    <row r="35" spans="1:10">
      <c r="A35" s="31"/>
      <c r="B35" s="60">
        <v>2023</v>
      </c>
      <c r="C35" s="77">
        <v>1500</v>
      </c>
      <c r="D35" s="18">
        <v>1500</v>
      </c>
      <c r="E35" s="82">
        <f t="shared" si="3"/>
        <v>0</v>
      </c>
      <c r="F35" s="56"/>
      <c r="G35" s="62"/>
      <c r="H35" s="57"/>
      <c r="I35" s="58"/>
    </row>
    <row r="36" spans="1:10" ht="15.75" thickBot="1">
      <c r="A36" s="31"/>
      <c r="B36" s="60">
        <v>2024</v>
      </c>
      <c r="C36" s="77">
        <v>1500</v>
      </c>
      <c r="D36" s="18">
        <v>1500</v>
      </c>
      <c r="E36" s="82">
        <f t="shared" si="3"/>
        <v>0</v>
      </c>
      <c r="F36" s="56"/>
      <c r="G36" s="62"/>
      <c r="H36" s="57"/>
      <c r="I36" s="58"/>
    </row>
    <row r="37" spans="1:10" ht="15.75" thickBot="1">
      <c r="A37" s="53"/>
      <c r="B37" s="50" t="s">
        <v>15</v>
      </c>
      <c r="C37" s="79">
        <f>C38+C39+C40+C41+C42+C43</f>
        <v>103892.22575000001</v>
      </c>
      <c r="D37" s="15">
        <f t="shared" ref="D37:E37" si="4">D38+D39+D40+D41+D42+D43</f>
        <v>139656.92465</v>
      </c>
      <c r="E37" s="87">
        <f t="shared" si="4"/>
        <v>35764.698899999996</v>
      </c>
      <c r="F37" s="42"/>
      <c r="G37" s="63"/>
      <c r="H37" s="43"/>
      <c r="I37" s="44"/>
    </row>
    <row r="38" spans="1:10">
      <c r="A38" s="54"/>
      <c r="B38" s="51">
        <v>2019</v>
      </c>
      <c r="C38" s="80">
        <f>C31+C24+C17+C10</f>
        <v>16873.78429</v>
      </c>
      <c r="D38" s="35">
        <f>D31+D24+D17+D10</f>
        <v>28636.453219999999</v>
      </c>
      <c r="E38" s="91">
        <f>E31+E24+E17+E10</f>
        <v>11762.66893</v>
      </c>
      <c r="F38" s="36"/>
      <c r="G38" s="64"/>
      <c r="H38" s="37"/>
      <c r="I38" s="38"/>
    </row>
    <row r="39" spans="1:10">
      <c r="A39" s="31"/>
      <c r="B39" s="28">
        <v>2020</v>
      </c>
      <c r="C39" s="77">
        <f>C32+C25+C18+C11</f>
        <v>17262.95966</v>
      </c>
      <c r="D39" s="18">
        <f>D32+D25+D18+D11</f>
        <v>29244.871340000002</v>
      </c>
      <c r="E39" s="82">
        <f>E32+E25+E18+E11</f>
        <v>11981.911679999999</v>
      </c>
      <c r="F39" s="24"/>
      <c r="G39" s="65"/>
      <c r="H39" s="17"/>
      <c r="I39" s="20"/>
    </row>
    <row r="40" spans="1:10">
      <c r="A40" s="31"/>
      <c r="B40" s="28">
        <v>2021</v>
      </c>
      <c r="C40" s="77">
        <f>C33+C26+C19+C12</f>
        <v>17438.870449999999</v>
      </c>
      <c r="D40" s="18">
        <f>D33+D26+D19+D12</f>
        <v>29458.988740000001</v>
      </c>
      <c r="E40" s="82">
        <f>E33+E26+E19+E12</f>
        <v>12020.11829</v>
      </c>
      <c r="F40" s="24"/>
      <c r="G40" s="65"/>
      <c r="H40" s="17"/>
      <c r="I40" s="20"/>
    </row>
    <row r="41" spans="1:10">
      <c r="A41" s="31"/>
      <c r="B41" s="28">
        <v>2022</v>
      </c>
      <c r="C41" s="77">
        <f>C34+C27+C20+C13</f>
        <v>17438.870449999999</v>
      </c>
      <c r="D41" s="18">
        <f>D34+D27+D20+D13</f>
        <v>17438.870449999999</v>
      </c>
      <c r="E41" s="82">
        <f>E34+E27+E20+E13</f>
        <v>0</v>
      </c>
      <c r="F41" s="24"/>
      <c r="G41" s="65"/>
      <c r="H41" s="17"/>
      <c r="I41" s="20"/>
    </row>
    <row r="42" spans="1:10">
      <c r="A42" s="31"/>
      <c r="B42" s="28">
        <v>2023</v>
      </c>
      <c r="C42" s="77">
        <f>C35+C28+C21+C14</f>
        <v>17438.870449999999</v>
      </c>
      <c r="D42" s="18">
        <f>D35+D28+D21+D14</f>
        <v>17438.870449999999</v>
      </c>
      <c r="E42" s="82">
        <f>E35+E28+E21+E14</f>
        <v>0</v>
      </c>
      <c r="F42" s="24"/>
      <c r="G42" s="65"/>
      <c r="H42" s="17"/>
      <c r="I42" s="20"/>
    </row>
    <row r="43" spans="1:10" ht="15.75" thickBot="1">
      <c r="A43" s="55"/>
      <c r="B43" s="52">
        <v>2024</v>
      </c>
      <c r="C43" s="81">
        <f>C36+C29+C22+C15</f>
        <v>17438.870449999999</v>
      </c>
      <c r="D43" s="21">
        <f>D36+D29+D22+D15</f>
        <v>17438.870449999999</v>
      </c>
      <c r="E43" s="92">
        <f>E36+E29+E22+E15</f>
        <v>0</v>
      </c>
      <c r="F43" s="25"/>
      <c r="G43" s="66"/>
      <c r="H43" s="22"/>
      <c r="I43" s="23"/>
      <c r="J43" t="s">
        <v>66</v>
      </c>
    </row>
    <row r="44" spans="1:10" ht="15.75" thickBot="1">
      <c r="A44" s="124" t="s">
        <v>31</v>
      </c>
      <c r="B44" s="125"/>
      <c r="C44" s="125"/>
      <c r="D44" s="125"/>
      <c r="E44" s="125"/>
      <c r="F44" s="125"/>
      <c r="G44" s="125"/>
      <c r="H44" s="125"/>
      <c r="I44" s="126"/>
    </row>
    <row r="45" spans="1:10" ht="39.75" customHeight="1">
      <c r="A45" s="54" t="s">
        <v>11</v>
      </c>
      <c r="B45" s="119" t="s">
        <v>30</v>
      </c>
      <c r="C45" s="120">
        <f>C46+C47+C48+C49+C50+C51</f>
        <v>680</v>
      </c>
      <c r="D45" s="121">
        <f>D46+D47+D48+D49+D50+D51</f>
        <v>510</v>
      </c>
      <c r="E45" s="122">
        <f>D45-C45</f>
        <v>-170</v>
      </c>
      <c r="F45" s="117" t="s">
        <v>94</v>
      </c>
      <c r="G45" s="61" t="s">
        <v>65</v>
      </c>
      <c r="H45" s="67" t="s">
        <v>95</v>
      </c>
      <c r="I45" s="123" t="s">
        <v>67</v>
      </c>
    </row>
    <row r="46" spans="1:10" ht="48">
      <c r="A46" s="31"/>
      <c r="B46" s="60">
        <v>2019</v>
      </c>
      <c r="C46" s="77">
        <v>0</v>
      </c>
      <c r="D46" s="18">
        <v>0</v>
      </c>
      <c r="E46" s="82">
        <f t="shared" ref="E46:E51" si="5">D46-C46</f>
        <v>0</v>
      </c>
      <c r="F46" s="69" t="s">
        <v>64</v>
      </c>
      <c r="G46" s="62" t="s">
        <v>68</v>
      </c>
      <c r="H46" s="57" t="s">
        <v>69</v>
      </c>
      <c r="I46" s="127" t="s">
        <v>70</v>
      </c>
    </row>
    <row r="47" spans="1:10">
      <c r="A47" s="31"/>
      <c r="B47" s="60">
        <v>2020</v>
      </c>
      <c r="C47" s="77">
        <v>0</v>
      </c>
      <c r="D47" s="18">
        <v>0</v>
      </c>
      <c r="E47" s="82">
        <f t="shared" si="5"/>
        <v>0</v>
      </c>
      <c r="F47" s="56"/>
      <c r="G47" s="62"/>
      <c r="H47" s="57"/>
      <c r="I47" s="20"/>
    </row>
    <row r="48" spans="1:10">
      <c r="A48" s="31"/>
      <c r="B48" s="60">
        <v>2021</v>
      </c>
      <c r="C48" s="77">
        <v>170</v>
      </c>
      <c r="D48" s="18">
        <v>0</v>
      </c>
      <c r="E48" s="82">
        <f t="shared" si="5"/>
        <v>-170</v>
      </c>
      <c r="F48" s="56"/>
      <c r="G48" s="62"/>
      <c r="H48" s="57"/>
      <c r="I48" s="20"/>
    </row>
    <row r="49" spans="1:9">
      <c r="A49" s="31"/>
      <c r="B49" s="60">
        <v>2022</v>
      </c>
      <c r="C49" s="77">
        <v>170</v>
      </c>
      <c r="D49" s="18">
        <v>170</v>
      </c>
      <c r="E49" s="82">
        <f t="shared" si="5"/>
        <v>0</v>
      </c>
      <c r="F49" s="56"/>
      <c r="G49" s="62"/>
      <c r="H49" s="57"/>
      <c r="I49" s="20"/>
    </row>
    <row r="50" spans="1:9">
      <c r="A50" s="31"/>
      <c r="B50" s="60">
        <v>2023</v>
      </c>
      <c r="C50" s="77">
        <v>170</v>
      </c>
      <c r="D50" s="18">
        <v>170</v>
      </c>
      <c r="E50" s="82">
        <f t="shared" si="5"/>
        <v>0</v>
      </c>
      <c r="F50" s="56"/>
      <c r="G50" s="62"/>
      <c r="H50" s="57"/>
      <c r="I50" s="20"/>
    </row>
    <row r="51" spans="1:9">
      <c r="A51" s="31"/>
      <c r="B51" s="60">
        <v>2024</v>
      </c>
      <c r="C51" s="77">
        <v>170</v>
      </c>
      <c r="D51" s="18">
        <v>170</v>
      </c>
      <c r="E51" s="82">
        <f t="shared" si="5"/>
        <v>0</v>
      </c>
      <c r="F51" s="24"/>
      <c r="G51" s="65"/>
      <c r="H51" s="17"/>
      <c r="I51" s="20"/>
    </row>
    <row r="52" spans="1:9" ht="56.25" customHeight="1">
      <c r="A52" s="31" t="s">
        <v>12</v>
      </c>
      <c r="B52" s="49" t="s">
        <v>32</v>
      </c>
      <c r="C52" s="78">
        <f>C53+C54+C55+C56+C57+C58</f>
        <v>0</v>
      </c>
      <c r="D52" s="16">
        <f>D53+D54+D55+D56+D57+D58</f>
        <v>933.5</v>
      </c>
      <c r="E52" s="83">
        <f>D52-C52</f>
        <v>933.5</v>
      </c>
      <c r="F52" s="69" t="s">
        <v>71</v>
      </c>
      <c r="G52" s="62" t="s">
        <v>73</v>
      </c>
      <c r="H52" s="57" t="s">
        <v>74</v>
      </c>
      <c r="I52" s="127" t="s">
        <v>75</v>
      </c>
    </row>
    <row r="53" spans="1:9" ht="36">
      <c r="A53" s="31"/>
      <c r="B53" s="60">
        <v>2019</v>
      </c>
      <c r="C53" s="77">
        <v>0</v>
      </c>
      <c r="D53" s="18">
        <v>933.5</v>
      </c>
      <c r="E53" s="82">
        <f t="shared" ref="E53:E58" si="6">D53-C53</f>
        <v>933.5</v>
      </c>
      <c r="F53" s="69" t="s">
        <v>72</v>
      </c>
      <c r="G53" s="62" t="s">
        <v>76</v>
      </c>
      <c r="H53" s="57" t="s">
        <v>77</v>
      </c>
      <c r="I53" s="127" t="s">
        <v>78</v>
      </c>
    </row>
    <row r="54" spans="1:9">
      <c r="A54" s="31"/>
      <c r="B54" s="28">
        <v>2020</v>
      </c>
      <c r="C54" s="77">
        <v>0</v>
      </c>
      <c r="D54" s="18">
        <v>0</v>
      </c>
      <c r="E54" s="82">
        <f t="shared" si="6"/>
        <v>0</v>
      </c>
      <c r="F54" s="24"/>
      <c r="G54" s="65"/>
      <c r="H54" s="17"/>
      <c r="I54" s="20"/>
    </row>
    <row r="55" spans="1:9">
      <c r="A55" s="31"/>
      <c r="B55" s="28">
        <v>2021</v>
      </c>
      <c r="C55" s="77">
        <v>0</v>
      </c>
      <c r="D55" s="18">
        <v>0</v>
      </c>
      <c r="E55" s="82">
        <f t="shared" si="6"/>
        <v>0</v>
      </c>
      <c r="F55" s="24"/>
      <c r="G55" s="65"/>
      <c r="H55" s="17"/>
      <c r="I55" s="20"/>
    </row>
    <row r="56" spans="1:9">
      <c r="A56" s="31"/>
      <c r="B56" s="28">
        <v>2022</v>
      </c>
      <c r="C56" s="77">
        <v>0</v>
      </c>
      <c r="D56" s="18">
        <v>0</v>
      </c>
      <c r="E56" s="82">
        <f t="shared" si="6"/>
        <v>0</v>
      </c>
      <c r="F56" s="24"/>
      <c r="G56" s="65"/>
      <c r="H56" s="17"/>
      <c r="I56" s="20"/>
    </row>
    <row r="57" spans="1:9">
      <c r="A57" s="31"/>
      <c r="B57" s="28">
        <v>2023</v>
      </c>
      <c r="C57" s="77">
        <v>0</v>
      </c>
      <c r="D57" s="18">
        <v>0</v>
      </c>
      <c r="E57" s="82">
        <f t="shared" si="6"/>
        <v>0</v>
      </c>
      <c r="F57" s="24"/>
      <c r="G57" s="65"/>
      <c r="H57" s="17"/>
      <c r="I57" s="20"/>
    </row>
    <row r="58" spans="1:9" ht="15.75" thickBot="1">
      <c r="A58" s="31"/>
      <c r="B58" s="28">
        <v>2024</v>
      </c>
      <c r="C58" s="77">
        <v>0</v>
      </c>
      <c r="D58" s="18">
        <v>0</v>
      </c>
      <c r="E58" s="82">
        <f t="shared" si="6"/>
        <v>0</v>
      </c>
      <c r="F58" s="24"/>
      <c r="G58" s="65"/>
      <c r="H58" s="17"/>
      <c r="I58" s="20"/>
    </row>
    <row r="59" spans="1:9" ht="15.75" thickBot="1">
      <c r="A59" s="53"/>
      <c r="B59" s="50" t="s">
        <v>19</v>
      </c>
      <c r="C59" s="79">
        <f>C60+C61+C62+C63+C64+C65</f>
        <v>680</v>
      </c>
      <c r="D59" s="15">
        <f t="shared" ref="D59" si="7">D60+D61+D63+D64+D65</f>
        <v>1443.5</v>
      </c>
      <c r="E59" s="87">
        <f>D59-C59</f>
        <v>763.5</v>
      </c>
      <c r="F59" s="46"/>
      <c r="G59" s="68"/>
      <c r="H59" s="47"/>
      <c r="I59" s="48"/>
    </row>
    <row r="60" spans="1:9">
      <c r="A60" s="54"/>
      <c r="B60" s="51">
        <v>2019</v>
      </c>
      <c r="C60" s="84">
        <f t="shared" ref="C60:C65" si="8">C53+C46</f>
        <v>0</v>
      </c>
      <c r="D60" s="45">
        <f t="shared" ref="D60:E60" si="9">D53+D46</f>
        <v>933.5</v>
      </c>
      <c r="E60" s="88">
        <f t="shared" si="9"/>
        <v>933.5</v>
      </c>
      <c r="F60" s="36"/>
      <c r="G60" s="64"/>
      <c r="H60" s="37"/>
      <c r="I60" s="38"/>
    </row>
    <row r="61" spans="1:9">
      <c r="A61" s="31"/>
      <c r="B61" s="28">
        <v>2020</v>
      </c>
      <c r="C61" s="85">
        <f t="shared" si="8"/>
        <v>0</v>
      </c>
      <c r="D61" s="26">
        <f t="shared" ref="D61:E61" si="10">D54+D47</f>
        <v>0</v>
      </c>
      <c r="E61" s="89">
        <f t="shared" si="10"/>
        <v>0</v>
      </c>
      <c r="F61" s="24"/>
      <c r="G61" s="65"/>
      <c r="H61" s="17"/>
      <c r="I61" s="20"/>
    </row>
    <row r="62" spans="1:9">
      <c r="A62" s="31"/>
      <c r="B62" s="28">
        <v>2021</v>
      </c>
      <c r="C62" s="85">
        <f t="shared" si="8"/>
        <v>170</v>
      </c>
      <c r="D62" s="26">
        <f t="shared" ref="D62:E62" si="11">D55+D48</f>
        <v>0</v>
      </c>
      <c r="E62" s="89">
        <f t="shared" si="11"/>
        <v>-170</v>
      </c>
      <c r="F62" s="24"/>
      <c r="G62" s="65"/>
      <c r="H62" s="17"/>
      <c r="I62" s="20"/>
    </row>
    <row r="63" spans="1:9">
      <c r="A63" s="31"/>
      <c r="B63" s="28">
        <v>2022</v>
      </c>
      <c r="C63" s="85">
        <f t="shared" si="8"/>
        <v>170</v>
      </c>
      <c r="D63" s="26">
        <f t="shared" ref="D63:E63" si="12">D56+D49</f>
        <v>170</v>
      </c>
      <c r="E63" s="89">
        <f t="shared" si="12"/>
        <v>0</v>
      </c>
      <c r="F63" s="24"/>
      <c r="G63" s="65"/>
      <c r="H63" s="17"/>
      <c r="I63" s="20"/>
    </row>
    <row r="64" spans="1:9">
      <c r="A64" s="31"/>
      <c r="B64" s="28">
        <v>2023</v>
      </c>
      <c r="C64" s="85">
        <f t="shared" si="8"/>
        <v>170</v>
      </c>
      <c r="D64" s="26">
        <f t="shared" ref="D64:E64" si="13">D57+D50</f>
        <v>170</v>
      </c>
      <c r="E64" s="89">
        <f t="shared" si="13"/>
        <v>0</v>
      </c>
      <c r="F64" s="24"/>
      <c r="G64" s="65"/>
      <c r="H64" s="17"/>
      <c r="I64" s="20"/>
    </row>
    <row r="65" spans="1:9" ht="15.75" thickBot="1">
      <c r="A65" s="55"/>
      <c r="B65" s="52">
        <v>2024</v>
      </c>
      <c r="C65" s="86">
        <f t="shared" si="8"/>
        <v>170</v>
      </c>
      <c r="D65" s="27">
        <f t="shared" ref="D65:E65" si="14">D58+D51</f>
        <v>170</v>
      </c>
      <c r="E65" s="90">
        <f t="shared" si="14"/>
        <v>0</v>
      </c>
      <c r="F65" s="25"/>
      <c r="G65" s="66"/>
      <c r="H65" s="22"/>
      <c r="I65" s="23"/>
    </row>
    <row r="66" spans="1:9" ht="15.75" thickBot="1">
      <c r="A66" s="124" t="s">
        <v>33</v>
      </c>
      <c r="B66" s="125"/>
      <c r="C66" s="125"/>
      <c r="D66" s="125"/>
      <c r="E66" s="125"/>
      <c r="F66" s="125"/>
      <c r="G66" s="125"/>
      <c r="H66" s="125"/>
      <c r="I66" s="126"/>
    </row>
    <row r="67" spans="1:9" ht="40.5" customHeight="1">
      <c r="A67" s="54" t="s">
        <v>11</v>
      </c>
      <c r="B67" s="119" t="s">
        <v>14</v>
      </c>
      <c r="C67" s="120">
        <f>C68+C69+C70+C71+C72+C73</f>
        <v>250</v>
      </c>
      <c r="D67" s="121">
        <f>D68+D69+D70+D71+D72+D73</f>
        <v>150</v>
      </c>
      <c r="E67" s="122">
        <f>D67-C67</f>
        <v>-100</v>
      </c>
      <c r="F67" s="117" t="s">
        <v>79</v>
      </c>
      <c r="G67" s="61" t="s">
        <v>81</v>
      </c>
      <c r="H67" s="67" t="s">
        <v>82</v>
      </c>
      <c r="I67" s="129" t="s">
        <v>83</v>
      </c>
    </row>
    <row r="68" spans="1:9" ht="63.75">
      <c r="A68" s="31"/>
      <c r="B68" s="60">
        <v>2019</v>
      </c>
      <c r="C68" s="77">
        <v>50</v>
      </c>
      <c r="D68" s="18">
        <v>0</v>
      </c>
      <c r="E68" s="82">
        <f t="shared" ref="E68:E74" si="15">D68-C68</f>
        <v>-50</v>
      </c>
      <c r="F68" s="69" t="s">
        <v>80</v>
      </c>
      <c r="G68" s="133" t="s">
        <v>84</v>
      </c>
      <c r="H68" s="132" t="s">
        <v>84</v>
      </c>
      <c r="I68" s="20"/>
    </row>
    <row r="69" spans="1:9">
      <c r="A69" s="31"/>
      <c r="B69" s="60">
        <v>2020</v>
      </c>
      <c r="C69" s="77">
        <v>0</v>
      </c>
      <c r="D69" s="18">
        <v>0</v>
      </c>
      <c r="E69" s="82">
        <f t="shared" si="15"/>
        <v>0</v>
      </c>
      <c r="F69" s="24"/>
      <c r="G69" s="65"/>
      <c r="H69" s="17"/>
      <c r="I69" s="20"/>
    </row>
    <row r="70" spans="1:9">
      <c r="A70" s="31"/>
      <c r="B70" s="60">
        <v>2021</v>
      </c>
      <c r="C70" s="77">
        <v>50</v>
      </c>
      <c r="D70" s="18">
        <v>0</v>
      </c>
      <c r="E70" s="82">
        <f t="shared" si="15"/>
        <v>-50</v>
      </c>
      <c r="F70" s="24"/>
      <c r="G70" s="65"/>
      <c r="H70" s="17"/>
      <c r="I70" s="20"/>
    </row>
    <row r="71" spans="1:9">
      <c r="A71" s="32"/>
      <c r="B71" s="60">
        <v>2022</v>
      </c>
      <c r="C71" s="77">
        <v>50</v>
      </c>
      <c r="D71" s="18">
        <v>50</v>
      </c>
      <c r="E71" s="82">
        <f t="shared" si="15"/>
        <v>0</v>
      </c>
      <c r="F71" s="24"/>
      <c r="G71" s="65"/>
      <c r="H71" s="17"/>
      <c r="I71" s="20"/>
    </row>
    <row r="72" spans="1:9">
      <c r="A72" s="32"/>
      <c r="B72" s="60">
        <v>2023</v>
      </c>
      <c r="C72" s="77">
        <v>50</v>
      </c>
      <c r="D72" s="18">
        <v>50</v>
      </c>
      <c r="E72" s="82">
        <f t="shared" si="15"/>
        <v>0</v>
      </c>
      <c r="F72" s="24"/>
      <c r="G72" s="65"/>
      <c r="H72" s="17"/>
      <c r="I72" s="20"/>
    </row>
    <row r="73" spans="1:9">
      <c r="A73" s="32"/>
      <c r="B73" s="60">
        <v>2024</v>
      </c>
      <c r="C73" s="77">
        <v>50</v>
      </c>
      <c r="D73" s="18">
        <v>50</v>
      </c>
      <c r="E73" s="82">
        <f t="shared" si="15"/>
        <v>0</v>
      </c>
      <c r="F73" s="24"/>
      <c r="G73" s="99"/>
      <c r="H73" s="17"/>
      <c r="I73" s="20"/>
    </row>
    <row r="74" spans="1:9" ht="51">
      <c r="A74" s="31" t="s">
        <v>12</v>
      </c>
      <c r="B74" s="49" t="s">
        <v>34</v>
      </c>
      <c r="C74" s="78">
        <v>0</v>
      </c>
      <c r="D74" s="16">
        <v>4000</v>
      </c>
      <c r="E74" s="83">
        <f t="shared" si="15"/>
        <v>4000</v>
      </c>
      <c r="F74" s="69" t="s">
        <v>85</v>
      </c>
      <c r="G74" s="61" t="s">
        <v>86</v>
      </c>
      <c r="H74" s="57" t="s">
        <v>74</v>
      </c>
      <c r="I74" s="130" t="s">
        <v>87</v>
      </c>
    </row>
    <row r="75" spans="1:9" ht="36">
      <c r="A75" s="31"/>
      <c r="B75" s="60">
        <v>2019</v>
      </c>
      <c r="C75" s="77">
        <v>0</v>
      </c>
      <c r="D75" s="18">
        <v>4000</v>
      </c>
      <c r="E75" s="82">
        <f>D75-C75</f>
        <v>4000</v>
      </c>
      <c r="F75" s="117" t="s">
        <v>72</v>
      </c>
      <c r="G75" s="61" t="s">
        <v>88</v>
      </c>
      <c r="H75" s="57" t="s">
        <v>89</v>
      </c>
      <c r="I75" s="128" t="s">
        <v>78</v>
      </c>
    </row>
    <row r="76" spans="1:9">
      <c r="A76" s="31"/>
      <c r="B76" s="60">
        <v>2020</v>
      </c>
      <c r="C76" s="77">
        <v>0</v>
      </c>
      <c r="D76" s="18">
        <v>0</v>
      </c>
      <c r="E76" s="82">
        <f t="shared" ref="E76:E81" si="16">D76-C76</f>
        <v>0</v>
      </c>
      <c r="F76" s="24"/>
      <c r="G76" s="99"/>
      <c r="H76" s="17"/>
      <c r="I76" s="20"/>
    </row>
    <row r="77" spans="1:9">
      <c r="A77" s="31"/>
      <c r="B77" s="60">
        <v>2021</v>
      </c>
      <c r="C77" s="77">
        <v>0</v>
      </c>
      <c r="D77" s="18">
        <v>0</v>
      </c>
      <c r="E77" s="82">
        <f t="shared" si="16"/>
        <v>0</v>
      </c>
      <c r="F77" s="24"/>
      <c r="G77" s="99"/>
      <c r="H77" s="17"/>
      <c r="I77" s="20"/>
    </row>
    <row r="78" spans="1:9">
      <c r="A78" s="31"/>
      <c r="B78" s="60">
        <v>2022</v>
      </c>
      <c r="C78" s="77">
        <v>0</v>
      </c>
      <c r="D78" s="18">
        <v>0</v>
      </c>
      <c r="E78" s="82">
        <f t="shared" si="16"/>
        <v>0</v>
      </c>
      <c r="F78" s="24"/>
      <c r="G78" s="99"/>
      <c r="H78" s="17"/>
      <c r="I78" s="20"/>
    </row>
    <row r="79" spans="1:9">
      <c r="A79" s="31"/>
      <c r="B79" s="60">
        <v>2023</v>
      </c>
      <c r="C79" s="77">
        <v>0</v>
      </c>
      <c r="D79" s="18">
        <v>0</v>
      </c>
      <c r="E79" s="82">
        <f t="shared" si="16"/>
        <v>0</v>
      </c>
      <c r="F79" s="24"/>
      <c r="G79" s="99"/>
      <c r="H79" s="17"/>
      <c r="I79" s="20"/>
    </row>
    <row r="80" spans="1:9">
      <c r="A80" s="31"/>
      <c r="B80" s="60">
        <v>2024</v>
      </c>
      <c r="C80" s="77">
        <v>0</v>
      </c>
      <c r="D80" s="18">
        <v>0</v>
      </c>
      <c r="E80" s="82">
        <f t="shared" si="16"/>
        <v>0</v>
      </c>
      <c r="F80" s="24"/>
      <c r="G80" s="99"/>
      <c r="H80" s="17"/>
      <c r="I80" s="20"/>
    </row>
    <row r="81" spans="1:9" ht="51">
      <c r="A81" s="31" t="s">
        <v>13</v>
      </c>
      <c r="B81" s="59" t="s">
        <v>35</v>
      </c>
      <c r="C81" s="78">
        <v>0</v>
      </c>
      <c r="D81" s="16">
        <v>9000</v>
      </c>
      <c r="E81" s="83">
        <f t="shared" si="16"/>
        <v>9000</v>
      </c>
      <c r="F81" s="69" t="s">
        <v>90</v>
      </c>
      <c r="G81" s="61" t="s">
        <v>86</v>
      </c>
      <c r="H81" s="131" t="s">
        <v>91</v>
      </c>
      <c r="I81" s="127" t="s">
        <v>92</v>
      </c>
    </row>
    <row r="82" spans="1:9" ht="36">
      <c r="A82" s="31"/>
      <c r="B82" s="60">
        <v>2019</v>
      </c>
      <c r="C82" s="77">
        <v>0</v>
      </c>
      <c r="D82" s="18">
        <v>3000</v>
      </c>
      <c r="E82" s="82">
        <f>D82-C82</f>
        <v>3000</v>
      </c>
      <c r="F82" s="117" t="s">
        <v>72</v>
      </c>
      <c r="G82" s="61" t="s">
        <v>88</v>
      </c>
      <c r="H82" s="131" t="s">
        <v>23</v>
      </c>
      <c r="I82" s="127" t="s">
        <v>93</v>
      </c>
    </row>
    <row r="83" spans="1:9">
      <c r="A83" s="31"/>
      <c r="B83" s="60">
        <v>2020</v>
      </c>
      <c r="C83" s="77">
        <v>0</v>
      </c>
      <c r="D83" s="18">
        <v>3000</v>
      </c>
      <c r="E83" s="82">
        <f t="shared" ref="E83:E87" si="17">D83-C83</f>
        <v>3000</v>
      </c>
      <c r="F83" s="24"/>
      <c r="G83" s="99"/>
      <c r="H83" s="17"/>
      <c r="I83" s="20"/>
    </row>
    <row r="84" spans="1:9">
      <c r="A84" s="31"/>
      <c r="B84" s="60">
        <v>2021</v>
      </c>
      <c r="C84" s="77">
        <v>0</v>
      </c>
      <c r="D84" s="18">
        <v>3000</v>
      </c>
      <c r="E84" s="82">
        <f t="shared" si="17"/>
        <v>3000</v>
      </c>
      <c r="F84" s="24"/>
      <c r="G84" s="99"/>
      <c r="H84" s="17"/>
      <c r="I84" s="20"/>
    </row>
    <row r="85" spans="1:9">
      <c r="A85" s="31"/>
      <c r="B85" s="60">
        <v>2022</v>
      </c>
      <c r="C85" s="77">
        <v>0</v>
      </c>
      <c r="D85" s="18">
        <v>0</v>
      </c>
      <c r="E85" s="82">
        <f t="shared" si="17"/>
        <v>0</v>
      </c>
      <c r="F85" s="24"/>
      <c r="G85" s="99"/>
      <c r="H85" s="17"/>
      <c r="I85" s="20"/>
    </row>
    <row r="86" spans="1:9">
      <c r="A86" s="31"/>
      <c r="B86" s="60">
        <v>2023</v>
      </c>
      <c r="C86" s="77">
        <v>0</v>
      </c>
      <c r="D86" s="18">
        <v>0</v>
      </c>
      <c r="E86" s="82">
        <f t="shared" si="17"/>
        <v>0</v>
      </c>
      <c r="F86" s="24"/>
      <c r="G86" s="99"/>
      <c r="H86" s="17"/>
      <c r="I86" s="20"/>
    </row>
    <row r="87" spans="1:9" ht="15.75" thickBot="1">
      <c r="A87" s="31"/>
      <c r="B87" s="60">
        <v>2024</v>
      </c>
      <c r="C87" s="77">
        <v>0</v>
      </c>
      <c r="D87" s="18">
        <v>0</v>
      </c>
      <c r="E87" s="82">
        <f t="shared" si="17"/>
        <v>0</v>
      </c>
      <c r="F87" s="24"/>
      <c r="G87" s="99"/>
      <c r="H87" s="17"/>
      <c r="I87" s="20"/>
    </row>
    <row r="88" spans="1:9" ht="15.75" thickBot="1">
      <c r="A88" s="53"/>
      <c r="B88" s="50" t="s">
        <v>36</v>
      </c>
      <c r="C88" s="79">
        <f>C89+C90+C91+C92+C93+C94</f>
        <v>250</v>
      </c>
      <c r="D88" s="15">
        <f t="shared" ref="D88:E88" si="18">D89+D90+D91+D92+D93+D94</f>
        <v>13150</v>
      </c>
      <c r="E88" s="87">
        <f t="shared" si="18"/>
        <v>12900</v>
      </c>
      <c r="F88" s="46"/>
      <c r="G88" s="68"/>
      <c r="H88" s="47"/>
      <c r="I88" s="48"/>
    </row>
    <row r="89" spans="1:9">
      <c r="A89" s="54"/>
      <c r="B89" s="98">
        <v>2019</v>
      </c>
      <c r="C89" s="80">
        <f t="shared" ref="C89:C94" si="19">C82+C75+C68</f>
        <v>50</v>
      </c>
      <c r="D89" s="35">
        <f t="shared" ref="D89:E89" si="20">D82+D75+D68</f>
        <v>7000</v>
      </c>
      <c r="E89" s="91">
        <f t="shared" si="20"/>
        <v>6950</v>
      </c>
      <c r="F89" s="36"/>
      <c r="G89" s="100"/>
      <c r="H89" s="37"/>
      <c r="I89" s="38"/>
    </row>
    <row r="90" spans="1:9">
      <c r="A90" s="31"/>
      <c r="B90" s="60">
        <v>2020</v>
      </c>
      <c r="C90" s="77">
        <f t="shared" si="19"/>
        <v>0</v>
      </c>
      <c r="D90" s="18">
        <f t="shared" ref="D90:E90" si="21">D83+D76+D69</f>
        <v>3000</v>
      </c>
      <c r="E90" s="82">
        <f t="shared" si="21"/>
        <v>3000</v>
      </c>
      <c r="F90" s="24"/>
      <c r="G90" s="99"/>
      <c r="H90" s="17"/>
      <c r="I90" s="20"/>
    </row>
    <row r="91" spans="1:9">
      <c r="A91" s="31"/>
      <c r="B91" s="60">
        <v>2021</v>
      </c>
      <c r="C91" s="77">
        <f t="shared" si="19"/>
        <v>50</v>
      </c>
      <c r="D91" s="18">
        <f t="shared" ref="D91:E91" si="22">D84+D77+D70</f>
        <v>3000</v>
      </c>
      <c r="E91" s="82">
        <f t="shared" si="22"/>
        <v>2950</v>
      </c>
      <c r="F91" s="24"/>
      <c r="G91" s="99"/>
      <c r="H91" s="17"/>
      <c r="I91" s="20"/>
    </row>
    <row r="92" spans="1:9">
      <c r="A92" s="31"/>
      <c r="B92" s="60">
        <v>2022</v>
      </c>
      <c r="C92" s="77">
        <f t="shared" si="19"/>
        <v>50</v>
      </c>
      <c r="D92" s="18">
        <f t="shared" ref="D92:E92" si="23">D85+D78+D71</f>
        <v>50</v>
      </c>
      <c r="E92" s="82">
        <f t="shared" si="23"/>
        <v>0</v>
      </c>
      <c r="F92" s="24"/>
      <c r="G92" s="99"/>
      <c r="H92" s="17"/>
      <c r="I92" s="20"/>
    </row>
    <row r="93" spans="1:9">
      <c r="A93" s="31"/>
      <c r="B93" s="60">
        <v>2023</v>
      </c>
      <c r="C93" s="77">
        <f t="shared" si="19"/>
        <v>50</v>
      </c>
      <c r="D93" s="18">
        <f t="shared" ref="D93:E93" si="24">D86+D79+D72</f>
        <v>50</v>
      </c>
      <c r="E93" s="82">
        <f t="shared" si="24"/>
        <v>0</v>
      </c>
      <c r="F93" s="24"/>
      <c r="G93" s="99"/>
      <c r="H93" s="17"/>
      <c r="I93" s="20"/>
    </row>
    <row r="94" spans="1:9" ht="15.75" thickBot="1">
      <c r="A94" s="31"/>
      <c r="B94" s="60">
        <v>2024</v>
      </c>
      <c r="C94" s="77">
        <f t="shared" si="19"/>
        <v>50</v>
      </c>
      <c r="D94" s="18">
        <f t="shared" ref="D94:E94" si="25">D87+D80+D73</f>
        <v>50</v>
      </c>
      <c r="E94" s="82">
        <f t="shared" si="25"/>
        <v>0</v>
      </c>
      <c r="F94" s="24"/>
      <c r="G94" s="99"/>
      <c r="H94" s="17"/>
      <c r="I94" s="20"/>
    </row>
    <row r="95" spans="1:9" ht="15.75" thickBot="1">
      <c r="A95" s="39"/>
      <c r="B95" s="40" t="s">
        <v>21</v>
      </c>
      <c r="C95" s="93">
        <f>C96+C97+C98+C99+C100+C101</f>
        <v>104822.22575000001</v>
      </c>
      <c r="D95" s="41">
        <f>D88+D59+D37</f>
        <v>154250.42465</v>
      </c>
      <c r="E95" s="95">
        <f>D95-C95</f>
        <v>49428.198899999988</v>
      </c>
      <c r="F95" s="42"/>
      <c r="G95" s="63"/>
      <c r="H95" s="43"/>
      <c r="I95" s="44"/>
    </row>
    <row r="96" spans="1:9">
      <c r="A96" s="71"/>
      <c r="B96" s="72">
        <v>2019</v>
      </c>
      <c r="C96" s="94">
        <f>C89+C60+C38</f>
        <v>16923.78429</v>
      </c>
      <c r="D96" s="73">
        <f>D89+D60+D38</f>
        <v>36569.953219999996</v>
      </c>
      <c r="E96" s="96">
        <f>D96-C96</f>
        <v>19646.168929999996</v>
      </c>
      <c r="F96" s="74"/>
      <c r="G96" s="75"/>
      <c r="H96" s="76"/>
      <c r="I96" s="19"/>
    </row>
    <row r="97" spans="1:9">
      <c r="A97" s="33"/>
      <c r="B97" s="29">
        <v>2020</v>
      </c>
      <c r="C97" s="77">
        <f>C69+C61+C39</f>
        <v>17262.95966</v>
      </c>
      <c r="D97" s="18">
        <f>D90+D61+D39</f>
        <v>32244.871340000002</v>
      </c>
      <c r="E97" s="91">
        <f t="shared" ref="E97:E101" si="26">D97-C97</f>
        <v>14981.911680000001</v>
      </c>
      <c r="F97" s="24"/>
      <c r="G97" s="65"/>
      <c r="H97" s="17"/>
      <c r="I97" s="20"/>
    </row>
    <row r="98" spans="1:9">
      <c r="A98" s="33"/>
      <c r="B98" s="29">
        <v>2021</v>
      </c>
      <c r="C98" s="77">
        <f>C70+C62+C40</f>
        <v>17658.870449999999</v>
      </c>
      <c r="D98" s="18">
        <f>D91+D62+D40</f>
        <v>32458.988740000001</v>
      </c>
      <c r="E98" s="91">
        <f t="shared" si="26"/>
        <v>14800.118290000002</v>
      </c>
      <c r="F98" s="24"/>
      <c r="G98" s="65"/>
      <c r="H98" s="17"/>
      <c r="I98" s="20"/>
    </row>
    <row r="99" spans="1:9">
      <c r="A99" s="33"/>
      <c r="B99" s="29">
        <v>2022</v>
      </c>
      <c r="C99" s="77">
        <f>C71+C63+C41</f>
        <v>17658.870449999999</v>
      </c>
      <c r="D99" s="18">
        <f>D71+D63+D41</f>
        <v>17658.870449999999</v>
      </c>
      <c r="E99" s="91">
        <f t="shared" si="26"/>
        <v>0</v>
      </c>
      <c r="F99" s="24"/>
      <c r="G99" s="65"/>
      <c r="H99" s="17"/>
      <c r="I99" s="20"/>
    </row>
    <row r="100" spans="1:9">
      <c r="A100" s="33"/>
      <c r="B100" s="29">
        <v>2023</v>
      </c>
      <c r="C100" s="77">
        <f>C72+C64+C42</f>
        <v>17658.870449999999</v>
      </c>
      <c r="D100" s="18">
        <f>D72+D64+D42</f>
        <v>17658.870449999999</v>
      </c>
      <c r="E100" s="91">
        <f t="shared" si="26"/>
        <v>0</v>
      </c>
      <c r="F100" s="24"/>
      <c r="G100" s="65"/>
      <c r="H100" s="17"/>
      <c r="I100" s="20"/>
    </row>
    <row r="101" spans="1:9" ht="15.75" thickBot="1">
      <c r="A101" s="34"/>
      <c r="B101" s="30">
        <v>2024</v>
      </c>
      <c r="C101" s="81">
        <f>C73+C65+C43</f>
        <v>17658.870449999999</v>
      </c>
      <c r="D101" s="21">
        <f>D73+D65+D43</f>
        <v>17658.870449999999</v>
      </c>
      <c r="E101" s="97">
        <f t="shared" si="26"/>
        <v>0</v>
      </c>
      <c r="F101" s="25"/>
      <c r="G101" s="66"/>
      <c r="H101" s="22"/>
      <c r="I101" s="23"/>
    </row>
    <row r="102" spans="1:9">
      <c r="A102" s="13"/>
      <c r="B102" s="12"/>
      <c r="C102" s="12"/>
      <c r="D102" s="12"/>
      <c r="E102" s="12"/>
      <c r="F102" s="12"/>
      <c r="G102" s="12"/>
      <c r="H102" s="12"/>
      <c r="I102" s="12"/>
    </row>
    <row r="103" spans="1:9">
      <c r="A103" s="13"/>
      <c r="B103" s="12"/>
      <c r="C103" s="14" t="s">
        <v>0</v>
      </c>
      <c r="D103" s="14" t="s">
        <v>0</v>
      </c>
      <c r="E103" s="14" t="s">
        <v>0</v>
      </c>
      <c r="F103" s="12"/>
      <c r="G103" s="12"/>
      <c r="H103" s="12"/>
      <c r="I103" s="12"/>
    </row>
    <row r="104" spans="1:9">
      <c r="A104" s="13"/>
      <c r="B104" s="12"/>
      <c r="C104" s="12"/>
      <c r="D104" s="12"/>
      <c r="E104" s="12"/>
      <c r="F104" s="12"/>
      <c r="G104" s="12"/>
      <c r="H104" s="12"/>
      <c r="I104" s="12"/>
    </row>
    <row r="105" spans="1:9">
      <c r="A105" s="13"/>
      <c r="B105" s="12"/>
      <c r="C105" s="12"/>
      <c r="D105" s="12"/>
      <c r="E105" s="12"/>
      <c r="F105" s="12"/>
      <c r="G105" s="12"/>
      <c r="H105" s="12"/>
      <c r="I105" s="12"/>
    </row>
    <row r="106" spans="1:9">
      <c r="A106" s="13"/>
      <c r="B106" s="12"/>
      <c r="C106" s="12"/>
      <c r="D106" s="12"/>
      <c r="E106" s="12"/>
      <c r="F106" s="12"/>
      <c r="G106" s="12"/>
      <c r="H106" s="12"/>
      <c r="I106" s="12"/>
    </row>
    <row r="107" spans="1:9">
      <c r="A107" s="13"/>
      <c r="B107" s="12"/>
      <c r="C107" s="12"/>
      <c r="D107" s="12"/>
      <c r="E107" s="12"/>
      <c r="F107" s="12"/>
      <c r="G107" s="12"/>
      <c r="H107" s="12"/>
      <c r="I107" s="12"/>
    </row>
    <row r="108" spans="1:9">
      <c r="A108" s="13"/>
      <c r="B108" s="12"/>
      <c r="C108" s="12"/>
      <c r="D108" s="12"/>
      <c r="E108" s="12"/>
      <c r="F108" s="12"/>
      <c r="G108" s="12"/>
      <c r="H108" s="12"/>
      <c r="I108" s="12"/>
    </row>
    <row r="109" spans="1:9">
      <c r="A109" s="13"/>
      <c r="B109" s="12"/>
      <c r="C109" s="12"/>
      <c r="D109" s="12"/>
      <c r="E109" s="12"/>
      <c r="F109" s="12"/>
      <c r="G109" s="12"/>
      <c r="H109" s="12"/>
      <c r="I109" s="12"/>
    </row>
    <row r="110" spans="1:9">
      <c r="A110" s="13"/>
      <c r="B110" s="12"/>
      <c r="C110" s="12"/>
      <c r="D110" s="12"/>
      <c r="E110" s="12"/>
      <c r="F110" s="12"/>
      <c r="G110" s="12"/>
      <c r="H110" s="12"/>
      <c r="I110" s="12"/>
    </row>
    <row r="111" spans="1:9">
      <c r="A111" s="13"/>
      <c r="B111" s="12"/>
      <c r="C111" s="12"/>
      <c r="D111" s="12"/>
      <c r="E111" s="12"/>
      <c r="F111" s="12"/>
      <c r="G111" s="12"/>
      <c r="H111" s="12"/>
      <c r="I111" s="12"/>
    </row>
    <row r="112" spans="1:9">
      <c r="A112" s="13"/>
      <c r="B112" s="12"/>
      <c r="C112" s="12"/>
      <c r="D112" s="12"/>
      <c r="E112" s="12"/>
      <c r="F112" s="12"/>
      <c r="G112" s="12"/>
      <c r="H112" s="12"/>
      <c r="I112" s="12"/>
    </row>
    <row r="113" spans="1:9">
      <c r="A113" s="13"/>
      <c r="B113" s="12"/>
      <c r="C113" s="12"/>
      <c r="D113" s="12"/>
      <c r="E113" s="12"/>
      <c r="F113" s="12"/>
      <c r="G113" s="12"/>
      <c r="H113" s="12"/>
      <c r="I113" s="12"/>
    </row>
    <row r="114" spans="1:9">
      <c r="A114" s="11"/>
    </row>
    <row r="115" spans="1:9">
      <c r="A115" s="11"/>
    </row>
    <row r="116" spans="1:9">
      <c r="A116" s="11"/>
    </row>
    <row r="117" spans="1:9">
      <c r="A117" s="11"/>
    </row>
    <row r="118" spans="1:9">
      <c r="A118" s="11"/>
    </row>
    <row r="119" spans="1:9">
      <c r="A119" s="11"/>
    </row>
    <row r="120" spans="1:9">
      <c r="A120" s="11"/>
    </row>
    <row r="121" spans="1:9">
      <c r="A121" s="11"/>
    </row>
    <row r="122" spans="1:9">
      <c r="A122" s="11"/>
    </row>
    <row r="123" spans="1:9">
      <c r="A123" s="11"/>
    </row>
    <row r="124" spans="1:9">
      <c r="A124" s="11"/>
    </row>
    <row r="125" spans="1:9">
      <c r="A125" s="11"/>
    </row>
    <row r="126" spans="1:9">
      <c r="A126" s="11"/>
    </row>
    <row r="127" spans="1:9">
      <c r="A127" s="11"/>
    </row>
    <row r="128" spans="1:9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>
      <c r="A133" s="11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</sheetData>
  <mergeCells count="13">
    <mergeCell ref="A8:I8"/>
    <mergeCell ref="H1:I1"/>
    <mergeCell ref="A44:I44"/>
    <mergeCell ref="A66:I66"/>
    <mergeCell ref="A2:I2"/>
    <mergeCell ref="A4:A6"/>
    <mergeCell ref="B4:B6"/>
    <mergeCell ref="C4:E4"/>
    <mergeCell ref="F4:F6"/>
    <mergeCell ref="G4:I4"/>
    <mergeCell ref="D5:D6"/>
    <mergeCell ref="E5:E6"/>
    <mergeCell ref="H5:H6"/>
  </mergeCells>
  <pageMargins left="0" right="0" top="0" bottom="0" header="0" footer="0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2019-02-11T05:18:10Z</dcterms:modified>
</cp:coreProperties>
</file>