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36" i="1"/>
  <c r="D137"/>
  <c r="D138"/>
  <c r="D139"/>
  <c r="D140"/>
  <c r="C140"/>
  <c r="C139"/>
  <c r="C138"/>
  <c r="C137"/>
  <c r="C136"/>
  <c r="C135"/>
  <c r="E131"/>
  <c r="E132"/>
  <c r="E133"/>
  <c r="E134"/>
  <c r="D129"/>
  <c r="E129" s="1"/>
  <c r="E130"/>
  <c r="E124"/>
  <c r="E125"/>
  <c r="E137" s="1"/>
  <c r="E126"/>
  <c r="E127"/>
  <c r="E128"/>
  <c r="D123"/>
  <c r="E123" s="1"/>
  <c r="D120"/>
  <c r="D119"/>
  <c r="D118"/>
  <c r="D117"/>
  <c r="D121"/>
  <c r="C121"/>
  <c r="C120"/>
  <c r="C119"/>
  <c r="C118"/>
  <c r="C117"/>
  <c r="E47"/>
  <c r="E48"/>
  <c r="E49"/>
  <c r="E50"/>
  <c r="E51"/>
  <c r="D46"/>
  <c r="E46" s="1"/>
  <c r="E111"/>
  <c r="E112"/>
  <c r="E113"/>
  <c r="E114"/>
  <c r="E115"/>
  <c r="D110"/>
  <c r="E110" s="1"/>
  <c r="E139" l="1"/>
  <c r="E140"/>
  <c r="E136"/>
  <c r="E121"/>
  <c r="E138"/>
  <c r="E135"/>
  <c r="E118"/>
  <c r="E117"/>
  <c r="D135"/>
  <c r="E120"/>
  <c r="E119"/>
  <c r="E68"/>
  <c r="E69"/>
  <c r="E70"/>
  <c r="E71"/>
  <c r="E72"/>
  <c r="D67"/>
  <c r="E67" s="1"/>
  <c r="E99"/>
  <c r="E100"/>
  <c r="E101"/>
  <c r="E102"/>
  <c r="E103"/>
  <c r="D98"/>
  <c r="E98" s="1"/>
  <c r="E87"/>
  <c r="E88"/>
  <c r="E89"/>
  <c r="E90"/>
  <c r="E91"/>
  <c r="D86"/>
  <c r="E86" s="1"/>
  <c r="E106"/>
  <c r="E107"/>
  <c r="E108"/>
  <c r="E109"/>
  <c r="E105"/>
  <c r="D104"/>
  <c r="E104" s="1"/>
  <c r="E81"/>
  <c r="E82"/>
  <c r="E83"/>
  <c r="E84"/>
  <c r="E85"/>
  <c r="D80"/>
  <c r="E80" s="1"/>
  <c r="E97"/>
  <c r="E96"/>
  <c r="E95"/>
  <c r="E94"/>
  <c r="E93"/>
  <c r="E92"/>
  <c r="E75"/>
  <c r="E76"/>
  <c r="E77"/>
  <c r="E78"/>
  <c r="E79"/>
  <c r="D74"/>
  <c r="E74" s="1"/>
  <c r="E63"/>
  <c r="E64"/>
  <c r="E65"/>
  <c r="E66"/>
  <c r="E62"/>
  <c r="D61"/>
  <c r="E61" s="1"/>
  <c r="E55"/>
  <c r="E56"/>
  <c r="E57"/>
  <c r="E54"/>
  <c r="E53"/>
  <c r="E52"/>
  <c r="E42"/>
  <c r="E43"/>
  <c r="E44"/>
  <c r="E45"/>
  <c r="E41"/>
  <c r="E40"/>
  <c r="E30"/>
  <c r="E31"/>
  <c r="E32"/>
  <c r="E33"/>
  <c r="E29"/>
  <c r="D28"/>
  <c r="D116" l="1"/>
  <c r="C28" l="1"/>
  <c r="D22"/>
  <c r="D142" s="1"/>
  <c r="D23"/>
  <c r="D143" s="1"/>
  <c r="D24"/>
  <c r="D144" s="1"/>
  <c r="D25"/>
  <c r="D145" s="1"/>
  <c r="D26"/>
  <c r="D146" s="1"/>
  <c r="C26"/>
  <c r="C146" s="1"/>
  <c r="C25"/>
  <c r="C145" s="1"/>
  <c r="C24"/>
  <c r="C144" s="1"/>
  <c r="C23"/>
  <c r="C143" s="1"/>
  <c r="C22"/>
  <c r="C142" s="1"/>
  <c r="D21"/>
  <c r="D141" s="1"/>
  <c r="C21"/>
  <c r="E20"/>
  <c r="E19"/>
  <c r="E18"/>
  <c r="E17"/>
  <c r="E16"/>
  <c r="E15"/>
  <c r="E11"/>
  <c r="E12"/>
  <c r="E13"/>
  <c r="E14"/>
  <c r="E10"/>
  <c r="E9"/>
  <c r="E22" l="1"/>
  <c r="E142" s="1"/>
  <c r="E23"/>
  <c r="E143" s="1"/>
  <c r="E28"/>
  <c r="E116" s="1"/>
  <c r="C116"/>
  <c r="C141" s="1"/>
  <c r="E24"/>
  <c r="E144" s="1"/>
  <c r="E26"/>
  <c r="E146" s="1"/>
  <c r="E21"/>
  <c r="E25"/>
  <c r="E145" s="1"/>
  <c r="E141" l="1"/>
</calcChain>
</file>

<file path=xl/sharedStrings.xml><?xml version="1.0" encoding="utf-8"?>
<sst xmlns="http://schemas.openxmlformats.org/spreadsheetml/2006/main" count="287" uniqueCount="239">
  <si>
    <t>Приложение № 1</t>
  </si>
  <si>
    <t xml:space="preserve"> </t>
  </si>
  <si>
    <t>(тыс.руб.)</t>
  </si>
  <si>
    <t>№ подмероприятия</t>
  </si>
  <si>
    <t>Наименование мероприятия</t>
  </si>
  <si>
    <t>Объемы финансирования</t>
  </si>
  <si>
    <t>Наименование целевых показателей (индикаторов)</t>
  </si>
  <si>
    <t>Целевые показатели</t>
  </si>
  <si>
    <t>Проект постановления</t>
  </si>
  <si>
    <t>1.1</t>
  </si>
  <si>
    <t xml:space="preserve">Постановление от 21.12.2018 </t>
  </si>
  <si>
    <t>№ 2673</t>
  </si>
  <si>
    <t>Подпрограмма 1 «Благоустройство территории в Петропавловск-Камчатском городском округе"</t>
  </si>
  <si>
    <t>Мероприяти по формированию современной городской среды</t>
  </si>
  <si>
    <t>1.2</t>
  </si>
  <si>
    <t>Благоустройство мест массового отдыха горожан</t>
  </si>
  <si>
    <t>Итого по Подпрограмме 1</t>
  </si>
  <si>
    <t>Подпрограмма 2 «Комплексное благоустройство Петропавловск-Камчатского городского округа"</t>
  </si>
  <si>
    <t>2.1</t>
  </si>
  <si>
    <t>Содержание, капитальный, текущий ремонт автомобильных дорог общего пользования, внутриквартальных дорог, придомовых проездов и дорожной инфраструктуры</t>
  </si>
  <si>
    <t>2.11</t>
  </si>
  <si>
    <t>Содержание, капитальный, текущий ремонт объектов нежилого фонда муниципальной собственности</t>
  </si>
  <si>
    <t>2.2</t>
  </si>
  <si>
    <t>Специализированные работы, услуги (межевание, кадастровые работы,оценка, охрана, энергоаудит, страхование и т.п.)</t>
  </si>
  <si>
    <t>2.5</t>
  </si>
  <si>
    <t>Содержание, капитальный, текущий ремонт и установка объектов благоустройства</t>
  </si>
  <si>
    <t>2.6</t>
  </si>
  <si>
    <t>Ликвидация движимого и недвижимого имущества</t>
  </si>
  <si>
    <t>2.8</t>
  </si>
  <si>
    <t>Благоустройство мест массового отдыха граждан</t>
  </si>
  <si>
    <t>2.9</t>
  </si>
  <si>
    <t>Содержание лесных зон городского округа</t>
  </si>
  <si>
    <t>2.13</t>
  </si>
  <si>
    <t>Организация ритуальных услуг и содержание мест захоронения</t>
  </si>
  <si>
    <t>2.10</t>
  </si>
  <si>
    <t>Организация муниципальных мероприятий (смотры, конкурсы, фестивали, выставки, ярмарки, семинары, круглые столы, соревнования, праздничные мероприятия, гуляния, субботники, учения, чествование и т.п.)</t>
  </si>
  <si>
    <t>2.12</t>
  </si>
  <si>
    <t>Уплата налогов и сборов</t>
  </si>
  <si>
    <t>2.3</t>
  </si>
  <si>
    <t>Содержание, капитальный, текущий ремонт и устройство линий наружного уличного освещения</t>
  </si>
  <si>
    <t>Благоустройство объектов и территорий городского округа</t>
  </si>
  <si>
    <t>2.7</t>
  </si>
  <si>
    <t>2.16</t>
  </si>
  <si>
    <t>Обеспечение реализации муниципальных услуг и функций, в том числе по выполнению государственных полномочий Камчатского края (содержание муниципальных учреждений городского округа)</t>
  </si>
  <si>
    <t>Итого по Подпрограмме 2:</t>
  </si>
  <si>
    <t>Подпрограмма 3 «Обеспечение реализации муниципальной программы"</t>
  </si>
  <si>
    <t>2.17</t>
  </si>
  <si>
    <t>Обеспечение исполнения мероприятий программ и полномочий органов администрации городского округа, в том числе выполнение государственных полномочий Камчатского края (содержание органов администрации городского округа)</t>
  </si>
  <si>
    <t>2.18</t>
  </si>
  <si>
    <t>Итого по Подпрограмме 3:</t>
  </si>
  <si>
    <t>Всего:</t>
  </si>
  <si>
    <t>Количество благоустроенных дворовых территорий (нараст.итогом)</t>
  </si>
  <si>
    <t>Доля благоустроенных дворовых территорий от общего количества дворовых территорий, нуждающихся в благоустройстве</t>
  </si>
  <si>
    <t>2018-20ед.; 2019--2022 по 0 ежегодно</t>
  </si>
  <si>
    <t>2018-1,5%; 2019-2022 по 0% ежегодно</t>
  </si>
  <si>
    <t>Количество благоустроенных общественных территорий (нараст.итогом)дворовых территорий (нараст.итогом)</t>
  </si>
  <si>
    <t>2018-1 ед.; 2019-2022-по 0 ед. ежегодно</t>
  </si>
  <si>
    <t>Доля благоустроенных общественных территорий от общего количества дворовых территорий, нуждающихся в благоустройстве</t>
  </si>
  <si>
    <t>2018-4,5%; 2019-2022- по 0% ежегодно</t>
  </si>
  <si>
    <t>Количество благоустроенных мест массового отдыха горожан (городских парков)</t>
  </si>
  <si>
    <t>Доля благоустроенных мест массового отдыха горожан (городских парков)</t>
  </si>
  <si>
    <t>2018-100%; 2019-2022- по 0% ежегодно</t>
  </si>
  <si>
    <t>Общая площадь отремонтированных автомобильных дорог, восстановленных и отремонтированных дворовых территорий многоквартирных домов и проездов к ним (кв.м)</t>
  </si>
  <si>
    <t>2018-160890;2019-105500;2020-105500;2021-2022-по 0 кв.м</t>
  </si>
  <si>
    <t>2018-160890;2019-105500;2020-58000;2021-59700;2022-0 кв.м</t>
  </si>
  <si>
    <t>2018-22985;2019-15057,6;2020-15057,6;2021-2020- по 0 пог.м</t>
  </si>
  <si>
    <t>Доля авт/дорог общего пользования местного значения, подлежащих содержанию и текущему ремонту</t>
  </si>
  <si>
    <t>2018-2022- по 100% ежегодно</t>
  </si>
  <si>
    <t>Площадь автомобильных дорог общего пользования местного значения, подлежащих содержанию и текущему ремонту</t>
  </si>
  <si>
    <t>2018-2022- по 3930,776 тыс.кв.м ежегодно</t>
  </si>
  <si>
    <t>2020-(-47500) 2021-(+59700)</t>
  </si>
  <si>
    <t>2020-(-6784)                     2021-(+8522)</t>
  </si>
  <si>
    <t>Площадь разворотных площадок, подлежащих содержанию (кв.м)</t>
  </si>
  <si>
    <t>2018-2022- по 8268 ежегодно</t>
  </si>
  <si>
    <t>2018-2022- по 14474 ежегодно</t>
  </si>
  <si>
    <t>2018-2022-по (+6206) ежегодно</t>
  </si>
  <si>
    <t>Мощность площадок для складирования снега, подлежащей содержанию (тонн/год)</t>
  </si>
  <si>
    <t>2018-300;2019-2022- по 511,6 ежегодно</t>
  </si>
  <si>
    <t>Объем снега перемещаемого до 50 метров (тыс.куб.м)</t>
  </si>
  <si>
    <t>2018-2022- по 1010,85 ежегодно</t>
  </si>
  <si>
    <t>Количество отремонтированных остановочных павильонов (нараст.итогом)</t>
  </si>
  <si>
    <t>2018-2022- по 25 ед.ежегодно</t>
  </si>
  <si>
    <t>218-25 ед.; 2019-2022-по 42 ед.ежегодно</t>
  </si>
  <si>
    <t>2019-2022-(+17) ед.ежегодно</t>
  </si>
  <si>
    <t>Процент отремонтированных автобусных павильонов относительно запланированных к текущему году</t>
  </si>
  <si>
    <t>2018-2022-по 100% ежегодно</t>
  </si>
  <si>
    <t>Доля протяженности авт/дорог общего пользованя местного значения, не отвечающим нормативным требованиям</t>
  </si>
  <si>
    <t>2018-по 3,93%; 2019-2022- по 0% ежегодно</t>
  </si>
  <si>
    <t>2018-2019-по 3,93%ежегодно; 2020-2022- по 0% ежегодно</t>
  </si>
  <si>
    <t>2019-(+3,93)%</t>
  </si>
  <si>
    <t>Количество приобретенной спец.техники</t>
  </si>
  <si>
    <t>2019-1 шт.</t>
  </si>
  <si>
    <t>2019-1600</t>
  </si>
  <si>
    <t>Общая площадь обустроенной придорожной инфраструктуры(кв.м)</t>
  </si>
  <si>
    <t>2018-2022- по 2 шт. ежегодно</t>
  </si>
  <si>
    <t>Количество мест, оборудованных доступом к системе спутникового контроля ГЛОНАСС или ГЛОНАСС/GPS</t>
  </si>
  <si>
    <t>Количество транспортных средств, отслеживаемых в зимний период с помошью системы спутникового контроля ГЛОНАСС или ГЛОНАСС/GPS</t>
  </si>
  <si>
    <t>2018-2022- по 100 ед.ежегодно</t>
  </si>
  <si>
    <t>Количество транспортных средств, отслеживаемых в летний период с помошью системы спутникового контроля ГЛОНАСС или ГЛОНАСС/GPS</t>
  </si>
  <si>
    <t>2018-2022-по 20 ед.ежегодно</t>
  </si>
  <si>
    <t>Сравнительный анализ изменений объемов финансирования и значений целевых показателей, вносимых проектом постановления по муниципальной программе "Формирование современной городской среды в Петропавловск-Камчатском городском округе на 2018-2022 годы", утвержденной постановлением администрации Петропавловск-Камчатского городского округа от 29.12.2017 № 3217</t>
  </si>
  <si>
    <t>Общая протяженность отремонтированных линий наружного освещения (км)</t>
  </si>
  <si>
    <t>2018-4,964;2019-2021- по 1,2 ежегодно;2022-0 км</t>
  </si>
  <si>
    <t>Общая мощность установленных, реконструированных и отремонтированных линий наружного освещения (нарастающим итогом) (кВт/час)</t>
  </si>
  <si>
    <t>2018-2022-4055;</t>
  </si>
  <si>
    <t>Количество разработанных проектов на восстановление и ремонт линий наружного освещения (ед.)</t>
  </si>
  <si>
    <t>Удельный расход электрической энергии в системах уличного освещения (на 1 кв. метр освещаемой площади с уровнем освещенности, соответствующим установленным нормативам) (нарастающим итогом)</t>
  </si>
  <si>
    <t>2018-1;2019-2022-по 0 ед.ежегодно</t>
  </si>
  <si>
    <t>2018-2022- по 0,77 ежегодно</t>
  </si>
  <si>
    <t>Количество разработанных проектов на ремонт подпорных стен</t>
  </si>
  <si>
    <t>Объем реконструированных и отремонтированных подпорных стен</t>
  </si>
  <si>
    <t>Площадь реконструированных и отремонтированных лестничных переходов</t>
  </si>
  <si>
    <t>Количество разработанных проектов на ремонт лестничных переходов</t>
  </si>
  <si>
    <t>Количество реконструированных и отремонтированных лестничных переходов</t>
  </si>
  <si>
    <t>Количество разработанных проектов на обустройство детских площадок</t>
  </si>
  <si>
    <t>Количество восстановленных и обустроенных детских площадок</t>
  </si>
  <si>
    <t>2018-2021-по 4 ед.ежегодно;2022-0 ед.</t>
  </si>
  <si>
    <t>2018-2021-по 2 ед.ежегодно;2022-0 ед.</t>
  </si>
  <si>
    <t>2018-2021-по 420 куб.м ежегодно;2022-0 куб.м</t>
  </si>
  <si>
    <t>2018-2021-317 кв.м ежегодно;2022-0 кв.м</t>
  </si>
  <si>
    <t>2018-2021-по 7 ед.ежегодно;2022-0 ед.</t>
  </si>
  <si>
    <t>2018-0 ед.; 2019-2021- по 1 ед.ежегодно;2022-0 ед.</t>
  </si>
  <si>
    <t>Освобождение земельных участков от самовольно установленных объектов движимого имущества (торговые павильоны, передвижные павильоны, металлические гаражи, автомобильные кузова) (штук)</t>
  </si>
  <si>
    <t>Количество установленных подвесных вазонов</t>
  </si>
  <si>
    <t>Количество приобретенных МАФ</t>
  </si>
  <si>
    <t>Архитектурная концепция</t>
  </si>
  <si>
    <t>Доля выполненных работ в рамках архитектурной концепции</t>
  </si>
  <si>
    <t>Количество организованных и проведенных конкурсов на создание эскизных проектов зданий, общественных территорий, малых архитектурных форм</t>
  </si>
  <si>
    <t>2018-2021-по 221 ед.ежегодно;2022-0 ед.</t>
  </si>
  <si>
    <t>Количество выращенной рассады (шт)</t>
  </si>
  <si>
    <t>2018-163608;2019-2021-по 166000 ежегодно;2022-0 шт.</t>
  </si>
  <si>
    <t>2018-2021-по 456 шт.ежегодно;2022-0 ед.</t>
  </si>
  <si>
    <t>2018-0 ед.;2019-2021-по 1 ед.ежегодно;2022-0 ед.</t>
  </si>
  <si>
    <t>2018-0%.; 2019-2021- по 100% ежегодно;2022-0%</t>
  </si>
  <si>
    <t>Количество проектов по благоустройству мест массового отдыха</t>
  </si>
  <si>
    <t>Количество благоустроенных мест массового отдыха</t>
  </si>
  <si>
    <t>Содержание биотуалетов (нарастающим итогом)</t>
  </si>
  <si>
    <t>Количество приобретенных биотуалетов</t>
  </si>
  <si>
    <t>2018-2021-по 1 ед. ежегодно;2022-0 ед.</t>
  </si>
  <si>
    <t>2018-2021-по 5 ед. ежегодно;2022-0 ед.</t>
  </si>
  <si>
    <t>2018-2021-по 20 шт.ежегодно;2022-0 ед.</t>
  </si>
  <si>
    <t>2018-12 ед.;2019-2022-по 0 ед.</t>
  </si>
  <si>
    <t>Изготовление и установка баннеров (аншлагов)</t>
  </si>
  <si>
    <t>2018-2021-по 24 ед.ежегодно;2022-0 ед.</t>
  </si>
  <si>
    <t>Транспортные услуги(машина/час)</t>
  </si>
  <si>
    <t>Количество человеко-часов по штатной единице «дежурный электрик» (человек/час)</t>
  </si>
  <si>
    <t>Объем убранного мусора (куб.м)</t>
  </si>
  <si>
    <t>Обслуживание биотуалетов(машина/час)</t>
  </si>
  <si>
    <t>2018-2021-по 230 ежегодно;2022-0</t>
  </si>
  <si>
    <t>2018-2021-по 530 ежегодно;2022-0</t>
  </si>
  <si>
    <t>2018-2021-по 413 ежегодно; 2022- 0</t>
  </si>
  <si>
    <t>2018-2021- по 327 ежегодно; 2022-0</t>
  </si>
  <si>
    <t xml:space="preserve">Полнота обеспеченной сохранности муниципального имущества </t>
  </si>
  <si>
    <t>Полнота уплаченных налогов, сборов и платежей</t>
  </si>
  <si>
    <t>Доля просроченных налогов, сборов и платежей в общем объеме налоговых платежей, сборов и иных платежей</t>
  </si>
  <si>
    <t>2018-2022- по 0% ежегодно</t>
  </si>
  <si>
    <t>Процент обслуживания</t>
  </si>
  <si>
    <t>Площадь мест захоронений (нарастающим итогом) (гектар)</t>
  </si>
  <si>
    <t>2018-2022-по 69,34974 ежегодно</t>
  </si>
  <si>
    <t>Содержание детских площадок (кв.м/год)</t>
  </si>
  <si>
    <t xml:space="preserve">Содержание лестничных переходов (кв.м/год) </t>
  </si>
  <si>
    <t>2018-2022- по 94660;</t>
  </si>
  <si>
    <t>2018-2022- по 16584;</t>
  </si>
  <si>
    <t>Уровень исполнения мероприятий муниципальных программ</t>
  </si>
  <si>
    <t>Уровень исполнения полномочий Управления дорожного хозяйства, транспорта и благоустройства администрации Петропавловск-Камчатского городского округа</t>
  </si>
  <si>
    <t>Процент исполнения мероприятий, направленных на отлов безнадзорных животных, подлежащих содержанию</t>
  </si>
  <si>
    <t>Количество отловленных безнадзорных животных, подлежащих содержанию (тыс.штук)</t>
  </si>
  <si>
    <t xml:space="preserve">2018-2021- по 0,1 ежегодно;2022-0 </t>
  </si>
  <si>
    <t>2018-2021-по 100% ежегодно;2022-0</t>
  </si>
  <si>
    <t>Отклонение                      (гр.8-гр.7)</t>
  </si>
  <si>
    <t>Отклонение              (гр.4-гр.3)</t>
  </si>
  <si>
    <t>нет</t>
  </si>
  <si>
    <t>2018-4,964;2019-2022-0 км</t>
  </si>
  <si>
    <t>2019-2021-(+1,2) ежегодно</t>
  </si>
  <si>
    <t>2018-4055;2019-2022-по 0 ежегодно</t>
  </si>
  <si>
    <t>2019-2022-(+4055) ежегодно</t>
  </si>
  <si>
    <t>2019-2020-(+2) ед.;2021-(+4) ед.</t>
  </si>
  <si>
    <t>2018-2 ед.;2019-2020-по 1 ед.ежегодно;2021-2022-0 ед.</t>
  </si>
  <si>
    <t>2019-2020-(+1) ежегодно;2021-(+2) ед.</t>
  </si>
  <si>
    <t>2018-420 куб.м;2019-2020-по 187 куб.м;2021-2022-0 куб.м</t>
  </si>
  <si>
    <t>2019-2020-(+233);2021-(+420)</t>
  </si>
  <si>
    <t>2018-317 кв.м;2019-2020-по 260 кв.м ежегодно;2021-2022-0 кв.м ежегодно</t>
  </si>
  <si>
    <t>2019-2020-(+57);2021-(+317)</t>
  </si>
  <si>
    <t>2018-5 ед.;2019-2020-по 2 ед.ежегодно;2021-2022-по 0</t>
  </si>
  <si>
    <t>2018-5 ед.;2019-2021-по 2 ед.ежегодно;2022-0</t>
  </si>
  <si>
    <t>2021-(+2)</t>
  </si>
  <si>
    <t>2018-2020-по 7 ед.ежегодно;2021-2022-0 ед.ежегодно</t>
  </si>
  <si>
    <t>2021-(+7)</t>
  </si>
  <si>
    <t>2018-2022-по 0 ед.ежегодно.</t>
  </si>
  <si>
    <t>2019-2021-по 1 ед.ежегодно</t>
  </si>
  <si>
    <t>2018-2020-по 2 ед.ежегодно;2021-2022-0 ед.ежегодно</t>
  </si>
  <si>
    <t>2018-2021-по 1700 кв.м ежегодно;2022-0 кв.м</t>
  </si>
  <si>
    <t>2021-(+1700)</t>
  </si>
  <si>
    <t>2018-161 шт.;2019-2020-125 шт;ежегодно;2021-2022-0 шт.ежегодно</t>
  </si>
  <si>
    <t>2019-2020-(+35) ежегодно;2021-(+161)</t>
  </si>
  <si>
    <t>2018-12 ед.;2019-2022-0 ед.ежегодно</t>
  </si>
  <si>
    <t xml:space="preserve">2019-2021-по (+12) ежегодно; </t>
  </si>
  <si>
    <t>2018-2020-по 221 ед.ежегодно;2021-2022-по 0 ед.ежегодно</t>
  </si>
  <si>
    <t>2021-(+221)</t>
  </si>
  <si>
    <t>2018-163608;2019-2020-по 146608 ежегодно;2021-2022-0 шт.ежегодно</t>
  </si>
  <si>
    <t>2019-2020-по (+19392) ежегодно;2021-(+166000)</t>
  </si>
  <si>
    <t>2018-388;2019-2020-по 350 ежегодно;2021-2022-по 0 ед.ежегодно</t>
  </si>
  <si>
    <t>2018-(+68);2019-2020-по (+106) ежегодно;2021-(+456)</t>
  </si>
  <si>
    <t>2018-0 ед.;2019-2020-по 1 ед.ежегодно;2021-2022-по 0 ед.ежегодно</t>
  </si>
  <si>
    <t>2021-(+1)</t>
  </si>
  <si>
    <t>2018-0%.; 2019-2020- по 100% ежегодно;2021-2022-0%ежегодно</t>
  </si>
  <si>
    <t>2021-(+100%)</t>
  </si>
  <si>
    <t xml:space="preserve"> нет</t>
  </si>
  <si>
    <t>2018-0 ед.;2019-2021-по 1 ед.ежегодно;2022-0 ед. (введен вновь)</t>
  </si>
  <si>
    <t>2018- 1 ед.;2019-2022-0 ед.ежегодно</t>
  </si>
  <si>
    <t>2019-2021-по (+1) ежегодно</t>
  </si>
  <si>
    <t>2018-5 ед.;2019-2022-0 ед.ежегодно</t>
  </si>
  <si>
    <t>2019-2021-по (+5) ежегодно</t>
  </si>
  <si>
    <t>2018-2020-по 20 шт.ежегодно;2021-2022-0 ед.ежегодно</t>
  </si>
  <si>
    <t>2021-(+20)</t>
  </si>
  <si>
    <t>2018-2020-по 24 ед.ежегодно;2022-0 ед.</t>
  </si>
  <si>
    <t>2021-(+24)</t>
  </si>
  <si>
    <t>2018-2020-по 230 ежегодно;2021-2022-0 ед.ежегодно</t>
  </si>
  <si>
    <t>2021-(+230)</t>
  </si>
  <si>
    <t>2018-530;2019-2020-по 349 ежегодно;2021-2022-по 0 ежегодно</t>
  </si>
  <si>
    <t>2019-2020-по (+181);2021-(+530)</t>
  </si>
  <si>
    <t>2018- 413;2019-2020-по 397 ежегодно; 2021-2022- 0</t>
  </si>
  <si>
    <t>2019-2020-по (+16);2021-(+413)</t>
  </si>
  <si>
    <t>2019-2020-по (+12);2021-(+327)</t>
  </si>
  <si>
    <t xml:space="preserve">2018-2020- по 0,1 ежегодно;2021-2022-по 0 ежегодно </t>
  </si>
  <si>
    <t>2021-(+0,1)</t>
  </si>
  <si>
    <t>2021-(+100)%</t>
  </si>
  <si>
    <t>2018-2020-по 100% ежегодно;2021-2022-по 0% ежегодно</t>
  </si>
  <si>
    <t>2018-22985;2019-15057,6;2020-8273,6;2021-8522;2022- 0 пог.м</t>
  </si>
  <si>
    <t>Процент обеспечения работы участников счетных комиссий</t>
  </si>
  <si>
    <t>Общая протяженность отремонтированных автомобильных дорог, восстановленных и отремонтированных дворовых территорий многоквартирных домов и проездов к ним (пог.м)</t>
  </si>
  <si>
    <t>Количество установленных напольных вазонов (единиц)</t>
  </si>
  <si>
    <t>2018-2021-по 12 ед.ежегодно;2022-0</t>
  </si>
  <si>
    <t>Количество реконструированных и отремонтированных подпорных стен (единиц)</t>
  </si>
  <si>
    <t>2018-4 ед.;2019-2020-по 2 ед.ежегодно;2022-0</t>
  </si>
  <si>
    <t>Площадь восстановленных и обустроенных детских площадок (кв.м)</t>
  </si>
  <si>
    <t>2018-2020-по 1700 кв.м ежегодно;2021-2022-0 ежегодно</t>
  </si>
  <si>
    <t xml:space="preserve">2018-161 шт.;2019-160 шт;2020-2021- по 161 шт.ежегодно;2022-0 </t>
  </si>
  <si>
    <t>2018-327;2019-2020-по 315 ежегодно; 2021-2022-0 ежегод.</t>
  </si>
</sst>
</file>

<file path=xl/styles.xml><?xml version="1.0" encoding="utf-8"?>
<styleSheet xmlns="http://schemas.openxmlformats.org/spreadsheetml/2006/main">
  <numFmts count="2">
    <numFmt numFmtId="164" formatCode="000000"/>
    <numFmt numFmtId="165" formatCode="#,##0.00000"/>
  </numFmts>
  <fonts count="15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16">
    <xf numFmtId="0" fontId="0" fillId="0" borderId="0" xfId="0"/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4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0" fillId="0" borderId="0" xfId="0" applyFont="1"/>
    <xf numFmtId="165" fontId="11" fillId="0" borderId="14" xfId="0" applyNumberFormat="1" applyFont="1" applyBorder="1" applyAlignment="1">
      <alignment horizontal="center" vertical="top"/>
    </xf>
    <xf numFmtId="165" fontId="11" fillId="0" borderId="14" xfId="0" applyNumberFormat="1" applyFont="1" applyBorder="1" applyAlignment="1">
      <alignment horizontal="center"/>
    </xf>
    <xf numFmtId="165" fontId="4" fillId="0" borderId="14" xfId="0" applyNumberFormat="1" applyFont="1" applyFill="1" applyBorder="1" applyAlignment="1">
      <alignment horizontal="center" vertical="top"/>
    </xf>
    <xf numFmtId="165" fontId="11" fillId="0" borderId="16" xfId="0" applyNumberFormat="1" applyFont="1" applyBorder="1" applyAlignment="1">
      <alignment horizontal="center" vertical="top"/>
    </xf>
    <xf numFmtId="165" fontId="11" fillId="0" borderId="15" xfId="0" applyNumberFormat="1" applyFont="1" applyBorder="1" applyAlignment="1">
      <alignment horizontal="center" vertical="top"/>
    </xf>
    <xf numFmtId="165" fontId="4" fillId="0" borderId="18" xfId="0" applyNumberFormat="1" applyFont="1" applyFill="1" applyBorder="1" applyAlignment="1">
      <alignment horizontal="center"/>
    </xf>
    <xf numFmtId="165" fontId="4" fillId="0" borderId="14" xfId="0" applyNumberFormat="1" applyFont="1" applyBorder="1" applyAlignment="1">
      <alignment horizontal="center" vertical="top"/>
    </xf>
    <xf numFmtId="165" fontId="13" fillId="3" borderId="14" xfId="1" applyNumberFormat="1" applyFont="1" applyFill="1" applyBorder="1" applyAlignment="1" applyProtection="1">
      <alignment horizontal="center" vertical="top"/>
      <protection hidden="1"/>
    </xf>
    <xf numFmtId="165" fontId="14" fillId="3" borderId="14" xfId="1" applyNumberFormat="1" applyFont="1" applyFill="1" applyBorder="1" applyAlignment="1" applyProtection="1">
      <alignment horizontal="center" vertical="top"/>
      <protection hidden="1"/>
    </xf>
    <xf numFmtId="0" fontId="11" fillId="0" borderId="14" xfId="0" applyFont="1" applyBorder="1" applyAlignment="1">
      <alignment horizontal="center" vertical="top"/>
    </xf>
    <xf numFmtId="165" fontId="4" fillId="0" borderId="18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 vertical="top"/>
    </xf>
    <xf numFmtId="165" fontId="4" fillId="0" borderId="20" xfId="0" applyNumberFormat="1" applyFont="1" applyBorder="1" applyAlignment="1">
      <alignment horizontal="center" vertical="top"/>
    </xf>
    <xf numFmtId="165" fontId="11" fillId="0" borderId="20" xfId="0" applyNumberFormat="1" applyFont="1" applyBorder="1" applyAlignment="1">
      <alignment horizontal="center" vertical="top"/>
    </xf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 vertical="top"/>
    </xf>
    <xf numFmtId="165" fontId="10" fillId="0" borderId="19" xfId="0" applyNumberFormat="1" applyFont="1" applyBorder="1"/>
    <xf numFmtId="165" fontId="4" fillId="0" borderId="18" xfId="0" applyNumberFormat="1" applyFont="1" applyBorder="1" applyAlignment="1">
      <alignment horizontal="center" vertical="top"/>
    </xf>
    <xf numFmtId="165" fontId="4" fillId="0" borderId="21" xfId="0" applyNumberFormat="1" applyFont="1" applyBorder="1" applyAlignment="1">
      <alignment horizontal="center" vertical="top"/>
    </xf>
    <xf numFmtId="165" fontId="5" fillId="0" borderId="18" xfId="0" applyNumberFormat="1" applyFont="1" applyBorder="1" applyAlignment="1">
      <alignment horizontal="center" vertical="top"/>
    </xf>
    <xf numFmtId="165" fontId="11" fillId="0" borderId="25" xfId="0" applyNumberFormat="1" applyFont="1" applyBorder="1" applyAlignment="1">
      <alignment horizontal="center" vertical="top"/>
    </xf>
    <xf numFmtId="49" fontId="6" fillId="0" borderId="26" xfId="0" applyNumberFormat="1" applyFont="1" applyFill="1" applyBorder="1" applyAlignment="1">
      <alignment horizontal="left" vertical="top" wrapText="1"/>
    </xf>
    <xf numFmtId="49" fontId="10" fillId="0" borderId="27" xfId="0" applyNumberFormat="1" applyFont="1" applyBorder="1" applyAlignment="1">
      <alignment horizontal="left" vertical="top" wrapText="1"/>
    </xf>
    <xf numFmtId="49" fontId="10" fillId="0" borderId="28" xfId="0" applyNumberFormat="1" applyFont="1" applyBorder="1" applyAlignment="1">
      <alignment horizontal="left" vertical="top" wrapText="1"/>
    </xf>
    <xf numFmtId="49" fontId="10" fillId="0" borderId="12" xfId="0" applyNumberFormat="1" applyFont="1" applyBorder="1" applyAlignment="1">
      <alignment horizontal="center"/>
    </xf>
    <xf numFmtId="165" fontId="10" fillId="0" borderId="27" xfId="0" applyNumberFormat="1" applyFont="1" applyBorder="1" applyAlignment="1">
      <alignment horizontal="left" vertical="top" wrapText="1"/>
    </xf>
    <xf numFmtId="165" fontId="10" fillId="0" borderId="28" xfId="0" applyNumberFormat="1" applyFont="1" applyBorder="1" applyAlignment="1">
      <alignment horizontal="left" vertical="top" wrapText="1"/>
    </xf>
    <xf numFmtId="165" fontId="10" fillId="0" borderId="12" xfId="0" applyNumberFormat="1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165" fontId="10" fillId="0" borderId="27" xfId="0" applyNumberFormat="1" applyFont="1" applyBorder="1" applyAlignment="1">
      <alignment horizontal="center"/>
    </xf>
    <xf numFmtId="165" fontId="10" fillId="0" borderId="29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49" fontId="10" fillId="0" borderId="27" xfId="0" applyNumberFormat="1" applyFont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4" fillId="0" borderId="26" xfId="0" applyNumberFormat="1" applyFont="1" applyBorder="1" applyAlignment="1">
      <alignment horizontal="center" vertical="top" wrapText="1"/>
    </xf>
    <xf numFmtId="165" fontId="11" fillId="0" borderId="22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9" fillId="0" borderId="37" xfId="0" applyFont="1" applyBorder="1" applyAlignment="1">
      <alignment horizontal="left" vertical="top" wrapText="1"/>
    </xf>
    <xf numFmtId="165" fontId="10" fillId="0" borderId="38" xfId="0" applyNumberFormat="1" applyFont="1" applyBorder="1" applyAlignment="1">
      <alignment horizontal="left" vertical="top" wrapText="1"/>
    </xf>
    <xf numFmtId="165" fontId="10" fillId="0" borderId="39" xfId="0" applyNumberFormat="1" applyFont="1" applyBorder="1" applyAlignment="1">
      <alignment horizontal="left" vertical="top" wrapText="1"/>
    </xf>
    <xf numFmtId="165" fontId="10" fillId="0" borderId="5" xfId="0" applyNumberFormat="1" applyFont="1" applyBorder="1" applyAlignment="1">
      <alignment horizontal="center"/>
    </xf>
    <xf numFmtId="165" fontId="10" fillId="0" borderId="40" xfId="0" applyNumberFormat="1" applyFont="1" applyBorder="1" applyAlignment="1">
      <alignment horizontal="center"/>
    </xf>
    <xf numFmtId="165" fontId="10" fillId="0" borderId="38" xfId="0" applyNumberFormat="1" applyFont="1" applyBorder="1" applyAlignment="1">
      <alignment horizontal="center"/>
    </xf>
    <xf numFmtId="165" fontId="10" fillId="0" borderId="41" xfId="0" applyNumberFormat="1" applyFont="1" applyBorder="1" applyAlignment="1">
      <alignment horizontal="center"/>
    </xf>
    <xf numFmtId="0" fontId="9" fillId="0" borderId="42" xfId="0" applyFont="1" applyBorder="1" applyAlignment="1">
      <alignment horizontal="left" vertical="top" wrapText="1"/>
    </xf>
    <xf numFmtId="165" fontId="10" fillId="0" borderId="43" xfId="0" applyNumberFormat="1" applyFont="1" applyBorder="1" applyAlignment="1">
      <alignment horizontal="left" vertical="top" wrapText="1"/>
    </xf>
    <xf numFmtId="165" fontId="10" fillId="0" borderId="44" xfId="0" applyNumberFormat="1" applyFont="1" applyBorder="1" applyAlignment="1">
      <alignment horizontal="left" vertical="top" wrapText="1"/>
    </xf>
    <xf numFmtId="165" fontId="10" fillId="0" borderId="17" xfId="0" applyNumberFormat="1" applyFont="1" applyBorder="1" applyAlignment="1">
      <alignment horizontal="center"/>
    </xf>
    <xf numFmtId="165" fontId="10" fillId="0" borderId="45" xfId="0" applyNumberFormat="1" applyFont="1" applyBorder="1" applyAlignment="1">
      <alignment horizontal="center"/>
    </xf>
    <xf numFmtId="165" fontId="10" fillId="0" borderId="43" xfId="0" applyNumberFormat="1" applyFont="1" applyBorder="1" applyAlignment="1">
      <alignment horizontal="center"/>
    </xf>
    <xf numFmtId="165" fontId="10" fillId="0" borderId="46" xfId="0" applyNumberFormat="1" applyFont="1" applyBorder="1" applyAlignment="1">
      <alignment horizontal="center"/>
    </xf>
    <xf numFmtId="165" fontId="3" fillId="0" borderId="42" xfId="0" applyNumberFormat="1" applyFont="1" applyFill="1" applyBorder="1" applyAlignment="1">
      <alignment horizontal="center" vertical="top" wrapText="1"/>
    </xf>
    <xf numFmtId="165" fontId="3" fillId="0" borderId="47" xfId="0" applyNumberFormat="1" applyFont="1" applyFill="1" applyBorder="1" applyAlignment="1">
      <alignment horizontal="center" vertical="top" wrapText="1"/>
    </xf>
    <xf numFmtId="165" fontId="3" fillId="0" borderId="48" xfId="0" applyNumberFormat="1" applyFont="1" applyFill="1" applyBorder="1" applyAlignment="1">
      <alignment horizontal="center" vertical="top" wrapText="1"/>
    </xf>
    <xf numFmtId="165" fontId="11" fillId="0" borderId="43" xfId="0" applyNumberFormat="1" applyFont="1" applyBorder="1" applyAlignment="1">
      <alignment horizontal="center" vertical="top"/>
    </xf>
    <xf numFmtId="165" fontId="11" fillId="0" borderId="49" xfId="0" applyNumberFormat="1" applyFont="1" applyBorder="1" applyAlignment="1">
      <alignment horizontal="center" vertical="top"/>
    </xf>
    <xf numFmtId="165" fontId="4" fillId="0" borderId="43" xfId="0" applyNumberFormat="1" applyFont="1" applyFill="1" applyBorder="1" applyAlignment="1">
      <alignment horizontal="center" vertical="top"/>
    </xf>
    <xf numFmtId="165" fontId="4" fillId="0" borderId="49" xfId="0" applyNumberFormat="1" applyFont="1" applyFill="1" applyBorder="1" applyAlignment="1">
      <alignment horizontal="center" vertical="top"/>
    </xf>
    <xf numFmtId="165" fontId="11" fillId="0" borderId="44" xfId="0" applyNumberFormat="1" applyFont="1" applyBorder="1" applyAlignment="1">
      <alignment horizontal="center" vertical="top"/>
    </xf>
    <xf numFmtId="165" fontId="11" fillId="0" borderId="50" xfId="0" applyNumberFormat="1" applyFont="1" applyBorder="1" applyAlignment="1">
      <alignment horizontal="center" vertical="top"/>
    </xf>
    <xf numFmtId="165" fontId="4" fillId="0" borderId="17" xfId="0" applyNumberFormat="1" applyFont="1" applyFill="1" applyBorder="1" applyAlignment="1">
      <alignment horizontal="center"/>
    </xf>
    <xf numFmtId="165" fontId="4" fillId="0" borderId="19" xfId="0" applyNumberFormat="1" applyFont="1" applyFill="1" applyBorder="1" applyAlignment="1">
      <alignment horizontal="center"/>
    </xf>
    <xf numFmtId="165" fontId="11" fillId="0" borderId="45" xfId="0" applyNumberFormat="1" applyFont="1" applyBorder="1" applyAlignment="1">
      <alignment horizontal="center" vertical="top"/>
    </xf>
    <xf numFmtId="165" fontId="11" fillId="0" borderId="51" xfId="0" applyNumberFormat="1" applyFont="1" applyBorder="1" applyAlignment="1">
      <alignment horizontal="center"/>
    </xf>
    <xf numFmtId="165" fontId="11" fillId="0" borderId="49" xfId="0" applyNumberFormat="1" applyFont="1" applyBorder="1" applyAlignment="1">
      <alignment horizontal="center"/>
    </xf>
    <xf numFmtId="165" fontId="11" fillId="0" borderId="46" xfId="0" applyNumberFormat="1" applyFont="1" applyBorder="1" applyAlignment="1">
      <alignment horizontal="center" vertical="top"/>
    </xf>
    <xf numFmtId="165" fontId="11" fillId="0" borderId="52" xfId="0" applyNumberFormat="1" applyFont="1" applyBorder="1" applyAlignment="1">
      <alignment horizontal="center" vertical="top"/>
    </xf>
    <xf numFmtId="165" fontId="11" fillId="0" borderId="53" xfId="0" applyNumberFormat="1" applyFont="1" applyBorder="1" applyAlignment="1">
      <alignment horizontal="center"/>
    </xf>
    <xf numFmtId="49" fontId="4" fillId="0" borderId="3" xfId="0" applyNumberFormat="1" applyFont="1" applyFill="1" applyBorder="1"/>
    <xf numFmtId="0" fontId="3" fillId="0" borderId="26" xfId="0" applyFont="1" applyFill="1" applyBorder="1" applyAlignment="1">
      <alignment horizontal="left" vertical="top" wrapText="1"/>
    </xf>
    <xf numFmtId="0" fontId="11" fillId="0" borderId="27" xfId="0" applyFont="1" applyBorder="1" applyAlignment="1">
      <alignment vertical="top"/>
    </xf>
    <xf numFmtId="0" fontId="4" fillId="0" borderId="27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vertical="top"/>
    </xf>
    <xf numFmtId="0" fontId="4" fillId="0" borderId="12" xfId="0" applyFont="1" applyFill="1" applyBorder="1"/>
    <xf numFmtId="0" fontId="11" fillId="0" borderId="13" xfId="0" applyFont="1" applyBorder="1" applyAlignment="1">
      <alignment vertical="top"/>
    </xf>
    <xf numFmtId="0" fontId="11" fillId="0" borderId="29" xfId="0" applyFont="1" applyBorder="1" applyAlignment="1">
      <alignment vertical="top"/>
    </xf>
    <xf numFmtId="49" fontId="4" fillId="0" borderId="3" xfId="0" applyNumberFormat="1" applyFont="1" applyBorder="1"/>
    <xf numFmtId="165" fontId="4" fillId="0" borderId="30" xfId="0" applyNumberFormat="1" applyFont="1" applyBorder="1" applyAlignment="1">
      <alignment horizontal="center" vertical="top"/>
    </xf>
    <xf numFmtId="165" fontId="11" fillId="0" borderId="31" xfId="0" applyNumberFormat="1" applyFont="1" applyBorder="1" applyAlignment="1">
      <alignment horizontal="center" vertical="top"/>
    </xf>
    <xf numFmtId="165" fontId="4" fillId="0" borderId="31" xfId="0" applyNumberFormat="1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165" fontId="11" fillId="0" borderId="31" xfId="0" applyNumberFormat="1" applyFont="1" applyBorder="1" applyAlignment="1">
      <alignment horizontal="center"/>
    </xf>
    <xf numFmtId="165" fontId="11" fillId="0" borderId="54" xfId="0" applyNumberFormat="1" applyFont="1" applyBorder="1" applyAlignment="1">
      <alignment horizontal="center" vertical="top"/>
    </xf>
    <xf numFmtId="165" fontId="4" fillId="0" borderId="24" xfId="0" applyNumberFormat="1" applyFont="1" applyBorder="1" applyAlignment="1">
      <alignment horizontal="center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/>
    </xf>
    <xf numFmtId="0" fontId="4" fillId="0" borderId="12" xfId="0" applyFont="1" applyBorder="1"/>
    <xf numFmtId="49" fontId="10" fillId="0" borderId="26" xfId="0" applyNumberFormat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27" xfId="0" applyFont="1" applyBorder="1" applyAlignment="1">
      <alignment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12" xfId="0" applyFont="1" applyBorder="1"/>
    <xf numFmtId="0" fontId="10" fillId="0" borderId="13" xfId="0" applyFont="1" applyBorder="1"/>
    <xf numFmtId="0" fontId="10" fillId="0" borderId="27" xfId="0" applyFont="1" applyBorder="1"/>
    <xf numFmtId="0" fontId="10" fillId="0" borderId="29" xfId="0" applyFont="1" applyBorder="1"/>
    <xf numFmtId="165" fontId="10" fillId="0" borderId="5" xfId="0" applyNumberFormat="1" applyFont="1" applyBorder="1"/>
    <xf numFmtId="165" fontId="10" fillId="0" borderId="42" xfId="0" applyNumberFormat="1" applyFont="1" applyBorder="1" applyAlignment="1">
      <alignment horizontal="left" vertical="top" wrapText="1"/>
    </xf>
    <xf numFmtId="165" fontId="10" fillId="0" borderId="48" xfId="0" applyNumberFormat="1" applyFont="1" applyBorder="1" applyAlignment="1">
      <alignment horizontal="left" vertical="top" wrapText="1"/>
    </xf>
    <xf numFmtId="165" fontId="10" fillId="0" borderId="49" xfId="0" applyNumberFormat="1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165" fontId="10" fillId="0" borderId="17" xfId="0" applyNumberFormat="1" applyFont="1" applyBorder="1"/>
    <xf numFmtId="165" fontId="10" fillId="0" borderId="45" xfId="0" applyNumberFormat="1" applyFont="1" applyBorder="1"/>
    <xf numFmtId="0" fontId="10" fillId="0" borderId="51" xfId="0" applyFont="1" applyBorder="1"/>
    <xf numFmtId="165" fontId="10" fillId="0" borderId="43" xfId="0" applyNumberFormat="1" applyFont="1" applyBorder="1"/>
    <xf numFmtId="165" fontId="10" fillId="0" borderId="49" xfId="0" applyNumberFormat="1" applyFont="1" applyBorder="1"/>
    <xf numFmtId="0" fontId="10" fillId="0" borderId="49" xfId="0" applyFont="1" applyBorder="1"/>
    <xf numFmtId="165" fontId="10" fillId="0" borderId="46" xfId="0" applyNumberFormat="1" applyFont="1" applyBorder="1"/>
    <xf numFmtId="0" fontId="10" fillId="0" borderId="53" xfId="0" applyFont="1" applyBorder="1"/>
    <xf numFmtId="49" fontId="5" fillId="0" borderId="3" xfId="0" applyNumberFormat="1" applyFont="1" applyBorder="1"/>
    <xf numFmtId="165" fontId="4" fillId="0" borderId="24" xfId="0" applyNumberFormat="1" applyFont="1" applyBorder="1" applyAlignment="1">
      <alignment horizontal="center" vertical="top"/>
    </xf>
    <xf numFmtId="165" fontId="11" fillId="0" borderId="30" xfId="0" applyNumberFormat="1" applyFont="1" applyBorder="1" applyAlignment="1">
      <alignment horizontal="center" vertical="top"/>
    </xf>
    <xf numFmtId="165" fontId="5" fillId="0" borderId="24" xfId="0" applyNumberFormat="1" applyFont="1" applyBorder="1" applyAlignment="1">
      <alignment horizontal="center" vertical="top"/>
    </xf>
    <xf numFmtId="0" fontId="5" fillId="0" borderId="12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165" fontId="5" fillId="0" borderId="21" xfId="0" applyNumberFormat="1" applyFont="1" applyBorder="1" applyAlignment="1">
      <alignment horizontal="center" vertical="top"/>
    </xf>
    <xf numFmtId="165" fontId="10" fillId="0" borderId="13" xfId="0" applyNumberFormat="1" applyFont="1" applyBorder="1"/>
    <xf numFmtId="165" fontId="10" fillId="0" borderId="27" xfId="0" applyNumberFormat="1" applyFont="1" applyBorder="1"/>
    <xf numFmtId="165" fontId="10" fillId="0" borderId="28" xfId="0" applyNumberFormat="1" applyFont="1" applyBorder="1"/>
    <xf numFmtId="165" fontId="10" fillId="0" borderId="12" xfId="0" applyNumberFormat="1" applyFont="1" applyBorder="1"/>
    <xf numFmtId="165" fontId="10" fillId="0" borderId="29" xfId="0" applyNumberFormat="1" applyFont="1" applyBorder="1"/>
    <xf numFmtId="0" fontId="10" fillId="0" borderId="42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 wrapText="1"/>
    </xf>
    <xf numFmtId="165" fontId="10" fillId="0" borderId="44" xfId="0" applyNumberFormat="1" applyFont="1" applyBorder="1"/>
    <xf numFmtId="165" fontId="10" fillId="0" borderId="50" xfId="0" applyNumberFormat="1" applyFont="1" applyBorder="1"/>
    <xf numFmtId="165" fontId="10" fillId="0" borderId="51" xfId="0" applyNumberFormat="1" applyFont="1" applyBorder="1"/>
    <xf numFmtId="165" fontId="10" fillId="0" borderId="53" xfId="0" applyNumberFormat="1" applyFont="1" applyBorder="1"/>
    <xf numFmtId="49" fontId="10" fillId="0" borderId="56" xfId="0" applyNumberFormat="1" applyFont="1" applyBorder="1"/>
    <xf numFmtId="49" fontId="4" fillId="0" borderId="56" xfId="0" applyNumberFormat="1" applyFont="1" applyFill="1" applyBorder="1" applyAlignment="1">
      <alignment horizontal="center" vertical="top"/>
    </xf>
    <xf numFmtId="49" fontId="10" fillId="0" borderId="57" xfId="0" applyNumberFormat="1" applyFont="1" applyBorder="1"/>
    <xf numFmtId="49" fontId="10" fillId="0" borderId="55" xfId="0" applyNumberFormat="1" applyFont="1" applyBorder="1"/>
    <xf numFmtId="49" fontId="4" fillId="0" borderId="55" xfId="0" applyNumberFormat="1" applyFont="1" applyBorder="1" applyAlignment="1">
      <alignment horizontal="center" vertical="top"/>
    </xf>
    <xf numFmtId="165" fontId="4" fillId="0" borderId="40" xfId="0" applyNumberFormat="1" applyFont="1" applyBorder="1" applyAlignment="1">
      <alignment horizontal="left" vertical="top" wrapText="1"/>
    </xf>
    <xf numFmtId="165" fontId="4" fillId="0" borderId="38" xfId="0" applyNumberFormat="1" applyFont="1" applyBorder="1" applyAlignment="1">
      <alignment horizontal="left" vertical="top" wrapText="1"/>
    </xf>
    <xf numFmtId="49" fontId="4" fillId="0" borderId="56" xfId="0" applyNumberFormat="1" applyFont="1" applyBorder="1" applyAlignment="1">
      <alignment horizontal="center" vertical="top"/>
    </xf>
    <xf numFmtId="0" fontId="10" fillId="0" borderId="39" xfId="0" applyFont="1" applyBorder="1" applyAlignment="1">
      <alignment horizontal="left" vertical="top" wrapText="1"/>
    </xf>
    <xf numFmtId="49" fontId="4" fillId="0" borderId="55" xfId="0" applyNumberFormat="1" applyFont="1" applyBorder="1"/>
    <xf numFmtId="0" fontId="10" fillId="0" borderId="40" xfId="0" applyFont="1" applyBorder="1"/>
    <xf numFmtId="49" fontId="4" fillId="0" borderId="56" xfId="0" applyNumberFormat="1" applyFont="1" applyBorder="1"/>
    <xf numFmtId="0" fontId="10" fillId="0" borderId="38" xfId="0" applyFont="1" applyBorder="1"/>
    <xf numFmtId="49" fontId="4" fillId="0" borderId="57" xfId="0" applyNumberFormat="1" applyFont="1" applyBorder="1"/>
    <xf numFmtId="0" fontId="10" fillId="0" borderId="39" xfId="0" applyFont="1" applyBorder="1"/>
    <xf numFmtId="165" fontId="10" fillId="0" borderId="40" xfId="0" applyNumberFormat="1" applyFont="1" applyBorder="1"/>
    <xf numFmtId="165" fontId="10" fillId="0" borderId="38" xfId="0" applyNumberFormat="1" applyFont="1" applyBorder="1"/>
    <xf numFmtId="165" fontId="10" fillId="0" borderId="39" xfId="0" applyNumberFormat="1" applyFont="1" applyBorder="1"/>
    <xf numFmtId="49" fontId="10" fillId="0" borderId="58" xfId="0" applyNumberFormat="1" applyFont="1" applyBorder="1"/>
    <xf numFmtId="165" fontId="11" fillId="0" borderId="59" xfId="0" applyNumberFormat="1" applyFont="1" applyBorder="1" applyAlignment="1">
      <alignment horizontal="center" vertical="top"/>
    </xf>
    <xf numFmtId="165" fontId="11" fillId="0" borderId="60" xfId="0" applyNumberFormat="1" applyFont="1" applyBorder="1" applyAlignment="1">
      <alignment horizontal="center" vertical="top"/>
    </xf>
    <xf numFmtId="165" fontId="10" fillId="0" borderId="41" xfId="0" applyNumberFormat="1" applyFont="1" applyBorder="1"/>
    <xf numFmtId="49" fontId="3" fillId="0" borderId="55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right" vertical="top"/>
    </xf>
    <xf numFmtId="0" fontId="4" fillId="0" borderId="3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5" fontId="4" fillId="0" borderId="38" xfId="0" applyNumberFormat="1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vertical="top"/>
    </xf>
    <xf numFmtId="49" fontId="3" fillId="0" borderId="1" xfId="0" applyNumberFormat="1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164" fontId="2" fillId="0" borderId="0" xfId="0" applyNumberFormat="1" applyFont="1" applyAlignment="1">
      <alignment horizontal="center" vertical="top" wrapText="1"/>
    </xf>
    <xf numFmtId="0" fontId="10" fillId="0" borderId="27" xfId="0" applyFont="1" applyBorder="1" applyAlignment="1">
      <alignment horizontal="left" vertical="top" wrapText="1"/>
    </xf>
    <xf numFmtId="165" fontId="4" fillId="0" borderId="31" xfId="0" applyNumberFormat="1" applyFont="1" applyFill="1" applyBorder="1" applyAlignment="1">
      <alignment horizontal="center" vertical="top"/>
    </xf>
    <xf numFmtId="165" fontId="4" fillId="0" borderId="20" xfId="0" applyNumberFormat="1" applyFont="1" applyFill="1" applyBorder="1" applyAlignment="1">
      <alignment horizontal="center" vertical="top"/>
    </xf>
    <xf numFmtId="165" fontId="11" fillId="0" borderId="31" xfId="0" applyNumberFormat="1" applyFont="1" applyFill="1" applyBorder="1" applyAlignment="1">
      <alignment horizontal="center" vertical="top"/>
    </xf>
    <xf numFmtId="165" fontId="11" fillId="0" borderId="14" xfId="0" applyNumberFormat="1" applyFont="1" applyFill="1" applyBorder="1" applyAlignment="1">
      <alignment horizontal="center" vertical="top"/>
    </xf>
    <xf numFmtId="165" fontId="11" fillId="0" borderId="20" xfId="0" applyNumberFormat="1" applyFont="1" applyFill="1" applyBorder="1" applyAlignment="1">
      <alignment horizontal="center" vertical="top"/>
    </xf>
    <xf numFmtId="0" fontId="10" fillId="0" borderId="43" xfId="0" applyFont="1" applyFill="1" applyBorder="1" applyAlignment="1">
      <alignment horizontal="left" vertical="top" wrapText="1"/>
    </xf>
    <xf numFmtId="0" fontId="10" fillId="0" borderId="38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10" fillId="0" borderId="49" xfId="0" applyFont="1" applyFill="1" applyBorder="1" applyAlignment="1">
      <alignment horizontal="left" vertical="top" wrapText="1"/>
    </xf>
    <xf numFmtId="165" fontId="11" fillId="0" borderId="23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3"/>
  <sheetViews>
    <sheetView tabSelected="1" topLeftCell="A136" workbookViewId="0">
      <selection activeCell="C123" sqref="C123"/>
    </sheetView>
  </sheetViews>
  <sheetFormatPr defaultRowHeight="15"/>
  <cols>
    <col min="1" max="1" width="6" customWidth="1"/>
    <col min="2" max="2" width="27.5703125" customWidth="1"/>
    <col min="3" max="3" width="14.85546875" customWidth="1"/>
    <col min="4" max="4" width="15.28515625" customWidth="1"/>
    <col min="5" max="5" width="14.42578125" customWidth="1"/>
    <col min="6" max="6" width="28.140625" customWidth="1"/>
    <col min="7" max="7" width="15.5703125" customWidth="1"/>
    <col min="8" max="8" width="15.85546875" customWidth="1"/>
    <col min="9" max="9" width="14.42578125" customWidth="1"/>
  </cols>
  <sheetData>
    <row r="1" spans="1:9">
      <c r="A1" s="5"/>
      <c r="B1" s="6"/>
      <c r="C1" s="6"/>
      <c r="D1" s="6"/>
      <c r="E1" s="6"/>
      <c r="F1" s="6"/>
      <c r="G1" s="6"/>
      <c r="H1" s="177" t="s">
        <v>0</v>
      </c>
      <c r="I1" s="178"/>
    </row>
    <row r="2" spans="1:9" ht="43.5" customHeight="1">
      <c r="A2" s="204" t="s">
        <v>100</v>
      </c>
      <c r="B2" s="204"/>
      <c r="C2" s="204"/>
      <c r="D2" s="204"/>
      <c r="E2" s="204"/>
      <c r="F2" s="204"/>
      <c r="G2" s="204"/>
      <c r="H2" s="204"/>
      <c r="I2" s="204"/>
    </row>
    <row r="3" spans="1:9" ht="11.25" customHeight="1" thickBot="1">
      <c r="A3" s="5"/>
      <c r="B3" s="6"/>
      <c r="C3" s="6"/>
      <c r="D3" s="6"/>
      <c r="E3" s="6"/>
      <c r="F3" s="6"/>
      <c r="G3" s="6"/>
      <c r="H3" s="7" t="s">
        <v>1</v>
      </c>
      <c r="I3" s="173" t="s">
        <v>2</v>
      </c>
    </row>
    <row r="4" spans="1:9" ht="15.75" thickBot="1">
      <c r="A4" s="179" t="s">
        <v>3</v>
      </c>
      <c r="B4" s="182" t="s">
        <v>4</v>
      </c>
      <c r="C4" s="185" t="s">
        <v>5</v>
      </c>
      <c r="D4" s="186"/>
      <c r="E4" s="187"/>
      <c r="F4" s="188" t="s">
        <v>6</v>
      </c>
      <c r="G4" s="191" t="s">
        <v>7</v>
      </c>
      <c r="H4" s="192"/>
      <c r="I4" s="193" t="s">
        <v>169</v>
      </c>
    </row>
    <row r="5" spans="1:9" ht="24" customHeight="1">
      <c r="A5" s="180"/>
      <c r="B5" s="183"/>
      <c r="C5" s="1" t="s">
        <v>10</v>
      </c>
      <c r="D5" s="196" t="s">
        <v>8</v>
      </c>
      <c r="E5" s="198" t="s">
        <v>170</v>
      </c>
      <c r="F5" s="189"/>
      <c r="G5" s="49" t="s">
        <v>10</v>
      </c>
      <c r="H5" s="182" t="s">
        <v>8</v>
      </c>
      <c r="I5" s="194"/>
    </row>
    <row r="6" spans="1:9" ht="15.75" thickBot="1">
      <c r="A6" s="181"/>
      <c r="B6" s="184"/>
      <c r="C6" s="2" t="s">
        <v>11</v>
      </c>
      <c r="D6" s="197"/>
      <c r="E6" s="199"/>
      <c r="F6" s="190"/>
      <c r="G6" s="50" t="s">
        <v>11</v>
      </c>
      <c r="H6" s="200"/>
      <c r="I6" s="195"/>
    </row>
    <row r="7" spans="1:9" ht="15.75" thickBot="1">
      <c r="A7" s="3">
        <v>1</v>
      </c>
      <c r="B7" s="4">
        <v>2</v>
      </c>
      <c r="C7" s="47">
        <v>3</v>
      </c>
      <c r="D7" s="48">
        <v>4</v>
      </c>
      <c r="E7" s="4">
        <v>5</v>
      </c>
      <c r="F7" s="4">
        <v>6</v>
      </c>
      <c r="G7" s="51">
        <v>7</v>
      </c>
      <c r="H7" s="8">
        <v>8</v>
      </c>
      <c r="I7" s="9">
        <v>9</v>
      </c>
    </row>
    <row r="8" spans="1:9" ht="15.75" thickBot="1">
      <c r="A8" s="201" t="s">
        <v>12</v>
      </c>
      <c r="B8" s="202"/>
      <c r="C8" s="202"/>
      <c r="D8" s="202"/>
      <c r="E8" s="202"/>
      <c r="F8" s="202"/>
      <c r="G8" s="202"/>
      <c r="H8" s="202"/>
      <c r="I8" s="203"/>
    </row>
    <row r="9" spans="1:9" ht="38.25">
      <c r="A9" s="172" t="s">
        <v>9</v>
      </c>
      <c r="B9" s="84" t="s">
        <v>13</v>
      </c>
      <c r="C9" s="66">
        <v>66388.247470000002</v>
      </c>
      <c r="D9" s="67">
        <v>92375.793030000001</v>
      </c>
      <c r="E9" s="68">
        <f>D9-C9</f>
        <v>25987.545559999999</v>
      </c>
      <c r="F9" s="32" t="s">
        <v>51</v>
      </c>
      <c r="G9" s="59" t="s">
        <v>53</v>
      </c>
      <c r="H9" s="52" t="s">
        <v>53</v>
      </c>
      <c r="I9" s="45" t="s">
        <v>1</v>
      </c>
    </row>
    <row r="10" spans="1:9" ht="48">
      <c r="A10" s="150"/>
      <c r="B10" s="85">
        <v>2018</v>
      </c>
      <c r="C10" s="69">
        <v>66388.247470000002</v>
      </c>
      <c r="D10" s="11">
        <v>66388.247470000002</v>
      </c>
      <c r="E10" s="70">
        <f>D10-C10</f>
        <v>0</v>
      </c>
      <c r="F10" s="33" t="s">
        <v>52</v>
      </c>
      <c r="G10" s="60" t="s">
        <v>54</v>
      </c>
      <c r="H10" s="53" t="s">
        <v>54</v>
      </c>
      <c r="I10" s="40"/>
    </row>
    <row r="11" spans="1:9" ht="48">
      <c r="A11" s="150"/>
      <c r="B11" s="85">
        <v>2019</v>
      </c>
      <c r="C11" s="69">
        <v>0</v>
      </c>
      <c r="D11" s="11">
        <v>21995.84852</v>
      </c>
      <c r="E11" s="70">
        <f t="shared" ref="E11:E20" si="0">D11-C11</f>
        <v>21995.84852</v>
      </c>
      <c r="F11" s="33" t="s">
        <v>55</v>
      </c>
      <c r="G11" s="60" t="s">
        <v>56</v>
      </c>
      <c r="H11" s="53" t="s">
        <v>56</v>
      </c>
      <c r="I11" s="36"/>
    </row>
    <row r="12" spans="1:9" ht="49.5" customHeight="1">
      <c r="A12" s="150"/>
      <c r="B12" s="85">
        <v>2020</v>
      </c>
      <c r="C12" s="69">
        <v>0</v>
      </c>
      <c r="D12" s="11">
        <v>1995.84852</v>
      </c>
      <c r="E12" s="70">
        <f t="shared" si="0"/>
        <v>1995.84852</v>
      </c>
      <c r="F12" s="33" t="s">
        <v>57</v>
      </c>
      <c r="G12" s="60" t="s">
        <v>58</v>
      </c>
      <c r="H12" s="53" t="s">
        <v>58</v>
      </c>
      <c r="I12" s="36"/>
    </row>
    <row r="13" spans="1:9" ht="36">
      <c r="A13" s="150"/>
      <c r="B13" s="85">
        <v>2021</v>
      </c>
      <c r="C13" s="69">
        <v>0</v>
      </c>
      <c r="D13" s="11">
        <v>1995.84852</v>
      </c>
      <c r="E13" s="70">
        <f t="shared" si="0"/>
        <v>1995.84852</v>
      </c>
      <c r="F13" s="33" t="s">
        <v>229</v>
      </c>
      <c r="G13" s="60" t="s">
        <v>61</v>
      </c>
      <c r="H13" s="53" t="s">
        <v>61</v>
      </c>
      <c r="I13" s="36"/>
    </row>
    <row r="14" spans="1:9">
      <c r="A14" s="150"/>
      <c r="B14" s="85">
        <v>2022</v>
      </c>
      <c r="C14" s="69">
        <v>0</v>
      </c>
      <c r="D14" s="11">
        <v>0</v>
      </c>
      <c r="E14" s="70">
        <f t="shared" si="0"/>
        <v>0</v>
      </c>
      <c r="F14" s="33"/>
      <c r="G14" s="60"/>
      <c r="H14" s="53"/>
      <c r="I14" s="36"/>
    </row>
    <row r="15" spans="1:9" ht="36">
      <c r="A15" s="151" t="s">
        <v>14</v>
      </c>
      <c r="B15" s="86" t="s">
        <v>15</v>
      </c>
      <c r="C15" s="71">
        <v>8738.1943599999995</v>
      </c>
      <c r="D15" s="13">
        <v>26559.880840000002</v>
      </c>
      <c r="E15" s="72">
        <f t="shared" si="0"/>
        <v>17821.686480000004</v>
      </c>
      <c r="F15" s="33" t="s">
        <v>59</v>
      </c>
      <c r="G15" s="60" t="s">
        <v>56</v>
      </c>
      <c r="H15" s="53" t="s">
        <v>56</v>
      </c>
      <c r="I15" s="36"/>
    </row>
    <row r="16" spans="1:9" ht="36">
      <c r="A16" s="150"/>
      <c r="B16" s="85">
        <v>2018</v>
      </c>
      <c r="C16" s="69">
        <v>8738.1943599999995</v>
      </c>
      <c r="D16" s="11">
        <v>8738.1943599999995</v>
      </c>
      <c r="E16" s="70">
        <f t="shared" si="0"/>
        <v>0</v>
      </c>
      <c r="F16" s="33" t="s">
        <v>60</v>
      </c>
      <c r="G16" s="60" t="s">
        <v>61</v>
      </c>
      <c r="H16" s="53" t="s">
        <v>61</v>
      </c>
      <c r="I16" s="36"/>
    </row>
    <row r="17" spans="1:9">
      <c r="A17" s="150"/>
      <c r="B17" s="85">
        <v>2019</v>
      </c>
      <c r="C17" s="69">
        <v>0</v>
      </c>
      <c r="D17" s="11">
        <v>5794.0005600000004</v>
      </c>
      <c r="E17" s="70">
        <f t="shared" si="0"/>
        <v>5794.0005600000004</v>
      </c>
      <c r="F17" s="33"/>
      <c r="G17" s="60"/>
      <c r="H17" s="53"/>
      <c r="I17" s="36"/>
    </row>
    <row r="18" spans="1:9">
      <c r="A18" s="150"/>
      <c r="B18" s="85">
        <v>2020</v>
      </c>
      <c r="C18" s="69">
        <v>0</v>
      </c>
      <c r="D18" s="11">
        <v>5794.0005600000004</v>
      </c>
      <c r="E18" s="70">
        <f t="shared" si="0"/>
        <v>5794.0005600000004</v>
      </c>
      <c r="F18" s="33"/>
      <c r="G18" s="60"/>
      <c r="H18" s="53"/>
      <c r="I18" s="36"/>
    </row>
    <row r="19" spans="1:9">
      <c r="A19" s="150"/>
      <c r="B19" s="85">
        <v>2021</v>
      </c>
      <c r="C19" s="69">
        <v>0</v>
      </c>
      <c r="D19" s="11">
        <v>6233.6853600000004</v>
      </c>
      <c r="E19" s="70">
        <f t="shared" si="0"/>
        <v>6233.6853600000004</v>
      </c>
      <c r="F19" s="33"/>
      <c r="G19" s="60"/>
      <c r="H19" s="53"/>
      <c r="I19" s="36"/>
    </row>
    <row r="20" spans="1:9" ht="15.75" thickBot="1">
      <c r="A20" s="152"/>
      <c r="B20" s="87">
        <v>2022</v>
      </c>
      <c r="C20" s="73">
        <v>0</v>
      </c>
      <c r="D20" s="14">
        <v>0</v>
      </c>
      <c r="E20" s="74">
        <f t="shared" si="0"/>
        <v>0</v>
      </c>
      <c r="F20" s="34"/>
      <c r="G20" s="61"/>
      <c r="H20" s="54"/>
      <c r="I20" s="37"/>
    </row>
    <row r="21" spans="1:9" ht="15.75" thickBot="1">
      <c r="A21" s="83"/>
      <c r="B21" s="88" t="s">
        <v>16</v>
      </c>
      <c r="C21" s="75">
        <f>C15+C9</f>
        <v>75126.441829999996</v>
      </c>
      <c r="D21" s="16">
        <f t="shared" ref="D21:E21" si="1">D15+D9</f>
        <v>118935.67387</v>
      </c>
      <c r="E21" s="76">
        <f t="shared" si="1"/>
        <v>43809.232040000003</v>
      </c>
      <c r="F21" s="35"/>
      <c r="G21" s="62"/>
      <c r="H21" s="55"/>
      <c r="I21" s="38"/>
    </row>
    <row r="22" spans="1:9">
      <c r="A22" s="153"/>
      <c r="B22" s="89">
        <v>2018</v>
      </c>
      <c r="C22" s="77">
        <f>C16</f>
        <v>8738.1943599999995</v>
      </c>
      <c r="D22" s="15">
        <f>D16</f>
        <v>8738.1943599999995</v>
      </c>
      <c r="E22" s="78">
        <f t="shared" ref="E22" si="2">E16+E10</f>
        <v>0</v>
      </c>
      <c r="F22" s="42"/>
      <c r="G22" s="63"/>
      <c r="H22" s="56"/>
      <c r="I22" s="39"/>
    </row>
    <row r="23" spans="1:9">
      <c r="A23" s="150"/>
      <c r="B23" s="85">
        <v>2019</v>
      </c>
      <c r="C23" s="69">
        <f>C11+C17</f>
        <v>0</v>
      </c>
      <c r="D23" s="11">
        <f>D11+D17</f>
        <v>27789.84908</v>
      </c>
      <c r="E23" s="79">
        <f t="shared" ref="E23" si="3">E17+E11</f>
        <v>27789.84908</v>
      </c>
      <c r="F23" s="43"/>
      <c r="G23" s="64"/>
      <c r="H23" s="57"/>
      <c r="I23" s="40"/>
    </row>
    <row r="24" spans="1:9">
      <c r="A24" s="150"/>
      <c r="B24" s="85">
        <v>2020</v>
      </c>
      <c r="C24" s="69">
        <f>C12+C18</f>
        <v>0</v>
      </c>
      <c r="D24" s="11">
        <f>D12+D18</f>
        <v>7789.84908</v>
      </c>
      <c r="E24" s="79">
        <f t="shared" ref="E24" si="4">E18+E12</f>
        <v>7789.84908</v>
      </c>
      <c r="F24" s="43"/>
      <c r="G24" s="64"/>
      <c r="H24" s="57"/>
      <c r="I24" s="40"/>
    </row>
    <row r="25" spans="1:9">
      <c r="A25" s="150"/>
      <c r="B25" s="85">
        <v>2021</v>
      </c>
      <c r="C25" s="69">
        <f>C19+C13</f>
        <v>0</v>
      </c>
      <c r="D25" s="11">
        <f>D19+D13</f>
        <v>8229.5338800000009</v>
      </c>
      <c r="E25" s="79">
        <f t="shared" ref="E25" si="5">E19+E13</f>
        <v>8229.5338800000009</v>
      </c>
      <c r="F25" s="43"/>
      <c r="G25" s="64"/>
      <c r="H25" s="57"/>
      <c r="I25" s="40"/>
    </row>
    <row r="26" spans="1:9" ht="15.75" thickBot="1">
      <c r="A26" s="152"/>
      <c r="B26" s="90">
        <v>2022</v>
      </c>
      <c r="C26" s="80">
        <f>C14+C20</f>
        <v>0</v>
      </c>
      <c r="D26" s="81">
        <f>D14+D20</f>
        <v>0</v>
      </c>
      <c r="E26" s="82">
        <f t="shared" ref="E26" si="6">E20+E14</f>
        <v>0</v>
      </c>
      <c r="F26" s="44"/>
      <c r="G26" s="65"/>
      <c r="H26" s="58"/>
      <c r="I26" s="41"/>
    </row>
    <row r="27" spans="1:9" ht="15.75" thickBot="1">
      <c r="A27" s="201" t="s">
        <v>17</v>
      </c>
      <c r="B27" s="202"/>
      <c r="C27" s="202"/>
      <c r="D27" s="202"/>
      <c r="E27" s="202"/>
      <c r="F27" s="202"/>
      <c r="G27" s="202"/>
      <c r="H27" s="202"/>
      <c r="I27" s="203"/>
    </row>
    <row r="28" spans="1:9" ht="72">
      <c r="A28" s="154" t="s">
        <v>18</v>
      </c>
      <c r="B28" s="99" t="s">
        <v>19</v>
      </c>
      <c r="C28" s="92">
        <f>C29+C30+C31+C32+C33</f>
        <v>4979275.0473900009</v>
      </c>
      <c r="D28" s="22">
        <f>D29+D30+D31+D32+D33</f>
        <v>4720772.6095900005</v>
      </c>
      <c r="E28" s="26">
        <f>D28-C28</f>
        <v>-258502.43780000042</v>
      </c>
      <c r="F28" s="103" t="s">
        <v>62</v>
      </c>
      <c r="G28" s="115" t="s">
        <v>63</v>
      </c>
      <c r="H28" s="116" t="s">
        <v>64</v>
      </c>
      <c r="I28" s="155" t="s">
        <v>70</v>
      </c>
    </row>
    <row r="29" spans="1:9" ht="72">
      <c r="A29" s="150"/>
      <c r="B29" s="89">
        <v>2018</v>
      </c>
      <c r="C29" s="93">
        <v>1488325.76917</v>
      </c>
      <c r="D29" s="18">
        <v>1460644.4825599999</v>
      </c>
      <c r="E29" s="24">
        <f>D29-C29</f>
        <v>-27681.286610000068</v>
      </c>
      <c r="F29" s="33" t="s">
        <v>230</v>
      </c>
      <c r="G29" s="60" t="s">
        <v>65</v>
      </c>
      <c r="H29" s="117" t="s">
        <v>228</v>
      </c>
      <c r="I29" s="156" t="s">
        <v>71</v>
      </c>
    </row>
    <row r="30" spans="1:9" ht="36">
      <c r="A30" s="150"/>
      <c r="B30" s="85">
        <v>2019</v>
      </c>
      <c r="C30" s="93">
        <v>1212155.2514800001</v>
      </c>
      <c r="D30" s="18">
        <v>1079441.8616200001</v>
      </c>
      <c r="E30" s="24">
        <f t="shared" ref="E30:E57" si="7">D30-C30</f>
        <v>-132713.38986</v>
      </c>
      <c r="F30" s="33" t="s">
        <v>66</v>
      </c>
      <c r="G30" s="60" t="s">
        <v>67</v>
      </c>
      <c r="H30" s="117" t="s">
        <v>67</v>
      </c>
      <c r="I30" s="53"/>
    </row>
    <row r="31" spans="1:9" ht="48">
      <c r="A31" s="150"/>
      <c r="B31" s="85">
        <v>2020</v>
      </c>
      <c r="C31" s="93">
        <v>1258561.3296399999</v>
      </c>
      <c r="D31" s="18">
        <v>1064269.87387</v>
      </c>
      <c r="E31" s="24">
        <f t="shared" si="7"/>
        <v>-194291.45576999988</v>
      </c>
      <c r="F31" s="33" t="s">
        <v>68</v>
      </c>
      <c r="G31" s="60" t="s">
        <v>69</v>
      </c>
      <c r="H31" s="117" t="s">
        <v>69</v>
      </c>
      <c r="I31" s="53"/>
    </row>
    <row r="32" spans="1:9" ht="24">
      <c r="A32" s="150"/>
      <c r="B32" s="85">
        <v>2021</v>
      </c>
      <c r="C32" s="93">
        <v>1020232.6971</v>
      </c>
      <c r="D32" s="18">
        <v>1116416.39154</v>
      </c>
      <c r="E32" s="24">
        <f t="shared" si="7"/>
        <v>96183.694439999992</v>
      </c>
      <c r="F32" s="33" t="s">
        <v>72</v>
      </c>
      <c r="G32" s="60" t="s">
        <v>73</v>
      </c>
      <c r="H32" s="117" t="s">
        <v>74</v>
      </c>
      <c r="I32" s="156" t="s">
        <v>75</v>
      </c>
    </row>
    <row r="33" spans="1:9" ht="36">
      <c r="A33" s="150"/>
      <c r="B33" s="85">
        <v>2022</v>
      </c>
      <c r="C33" s="93">
        <v>0</v>
      </c>
      <c r="D33" s="18">
        <v>0</v>
      </c>
      <c r="E33" s="24">
        <f t="shared" si="7"/>
        <v>0</v>
      </c>
      <c r="F33" s="33" t="s">
        <v>76</v>
      </c>
      <c r="G33" s="60" t="s">
        <v>77</v>
      </c>
      <c r="H33" s="117" t="s">
        <v>77</v>
      </c>
      <c r="I33" s="53"/>
    </row>
    <row r="34" spans="1:9" ht="24">
      <c r="A34" s="150"/>
      <c r="B34" s="85"/>
      <c r="C34" s="93"/>
      <c r="D34" s="18"/>
      <c r="E34" s="24"/>
      <c r="F34" s="33" t="s">
        <v>78</v>
      </c>
      <c r="G34" s="60" t="s">
        <v>79</v>
      </c>
      <c r="H34" s="117" t="s">
        <v>79</v>
      </c>
      <c r="I34" s="53"/>
    </row>
    <row r="35" spans="1:9" ht="36">
      <c r="A35" s="150"/>
      <c r="B35" s="85"/>
      <c r="C35" s="93"/>
      <c r="D35" s="18"/>
      <c r="E35" s="24"/>
      <c r="F35" s="33" t="s">
        <v>80</v>
      </c>
      <c r="G35" s="60" t="s">
        <v>81</v>
      </c>
      <c r="H35" s="117" t="s">
        <v>82</v>
      </c>
      <c r="I35" s="156" t="s">
        <v>83</v>
      </c>
    </row>
    <row r="36" spans="1:9" ht="39" customHeight="1">
      <c r="A36" s="150"/>
      <c r="B36" s="85"/>
      <c r="C36" s="93"/>
      <c r="D36" s="18"/>
      <c r="E36" s="24"/>
      <c r="F36" s="33" t="s">
        <v>84</v>
      </c>
      <c r="G36" s="60" t="s">
        <v>85</v>
      </c>
      <c r="H36" s="117" t="s">
        <v>85</v>
      </c>
      <c r="I36" s="53"/>
    </row>
    <row r="37" spans="1:9" ht="48">
      <c r="A37" s="150"/>
      <c r="B37" s="85"/>
      <c r="C37" s="93"/>
      <c r="D37" s="18"/>
      <c r="E37" s="24"/>
      <c r="F37" s="33" t="s">
        <v>86</v>
      </c>
      <c r="G37" s="60" t="s">
        <v>87</v>
      </c>
      <c r="H37" s="117" t="s">
        <v>88</v>
      </c>
      <c r="I37" s="156" t="s">
        <v>89</v>
      </c>
    </row>
    <row r="38" spans="1:9" ht="24">
      <c r="A38" s="150"/>
      <c r="B38" s="85"/>
      <c r="C38" s="93"/>
      <c r="D38" s="18"/>
      <c r="E38" s="24"/>
      <c r="F38" s="33" t="s">
        <v>90</v>
      </c>
      <c r="G38" s="60" t="s">
        <v>171</v>
      </c>
      <c r="H38" s="117" t="s">
        <v>91</v>
      </c>
      <c r="I38" s="156" t="s">
        <v>91</v>
      </c>
    </row>
    <row r="39" spans="1:9" ht="27.75" customHeight="1">
      <c r="A39" s="150"/>
      <c r="B39" s="85"/>
      <c r="C39" s="93"/>
      <c r="D39" s="18"/>
      <c r="E39" s="24"/>
      <c r="F39" s="33" t="s">
        <v>93</v>
      </c>
      <c r="G39" s="60" t="s">
        <v>171</v>
      </c>
      <c r="H39" s="117" t="s">
        <v>92</v>
      </c>
      <c r="I39" s="156" t="s">
        <v>92</v>
      </c>
    </row>
    <row r="40" spans="1:9" ht="48">
      <c r="A40" s="157" t="s">
        <v>22</v>
      </c>
      <c r="B40" s="100" t="s">
        <v>23</v>
      </c>
      <c r="C40" s="94">
        <v>3177.125</v>
      </c>
      <c r="D40" s="19">
        <v>4177.125</v>
      </c>
      <c r="E40" s="23">
        <f t="shared" si="7"/>
        <v>1000</v>
      </c>
      <c r="F40" s="33" t="s">
        <v>95</v>
      </c>
      <c r="G40" s="60" t="s">
        <v>94</v>
      </c>
      <c r="H40" s="117" t="s">
        <v>94</v>
      </c>
      <c r="I40" s="53"/>
    </row>
    <row r="41" spans="1:9" ht="60">
      <c r="A41" s="150"/>
      <c r="B41" s="89">
        <v>2018</v>
      </c>
      <c r="C41" s="93">
        <v>1177.125</v>
      </c>
      <c r="D41" s="11">
        <v>1177.125</v>
      </c>
      <c r="E41" s="24">
        <f>D41-C41</f>
        <v>0</v>
      </c>
      <c r="F41" s="33" t="s">
        <v>96</v>
      </c>
      <c r="G41" s="60" t="s">
        <v>97</v>
      </c>
      <c r="H41" s="117" t="s">
        <v>97</v>
      </c>
      <c r="I41" s="53"/>
    </row>
    <row r="42" spans="1:9" ht="60">
      <c r="A42" s="150"/>
      <c r="B42" s="85">
        <v>2019</v>
      </c>
      <c r="C42" s="93">
        <v>1000</v>
      </c>
      <c r="D42" s="11">
        <v>1000</v>
      </c>
      <c r="E42" s="24">
        <f t="shared" ref="E42:E45" si="8">D42-C42</f>
        <v>0</v>
      </c>
      <c r="F42" s="33" t="s">
        <v>98</v>
      </c>
      <c r="G42" s="60" t="s">
        <v>99</v>
      </c>
      <c r="H42" s="117" t="s">
        <v>99</v>
      </c>
      <c r="I42" s="53"/>
    </row>
    <row r="43" spans="1:9">
      <c r="A43" s="150"/>
      <c r="B43" s="85">
        <v>2020</v>
      </c>
      <c r="C43" s="93">
        <v>1000</v>
      </c>
      <c r="D43" s="11">
        <v>1000</v>
      </c>
      <c r="E43" s="24">
        <f t="shared" si="8"/>
        <v>0</v>
      </c>
      <c r="F43" s="43"/>
      <c r="G43" s="60"/>
      <c r="H43" s="117"/>
      <c r="I43" s="53"/>
    </row>
    <row r="44" spans="1:9">
      <c r="A44" s="150"/>
      <c r="B44" s="85">
        <v>2021</v>
      </c>
      <c r="C44" s="93">
        <v>0</v>
      </c>
      <c r="D44" s="11">
        <v>1000</v>
      </c>
      <c r="E44" s="24">
        <f t="shared" si="8"/>
        <v>1000</v>
      </c>
      <c r="F44" s="43"/>
      <c r="G44" s="60"/>
      <c r="H44" s="117"/>
      <c r="I44" s="53"/>
    </row>
    <row r="45" spans="1:9">
      <c r="A45" s="150"/>
      <c r="B45" s="85">
        <v>2022</v>
      </c>
      <c r="C45" s="93">
        <v>0</v>
      </c>
      <c r="D45" s="18">
        <v>0</v>
      </c>
      <c r="E45" s="24">
        <f t="shared" si="8"/>
        <v>0</v>
      </c>
      <c r="F45" s="43"/>
      <c r="G45" s="60"/>
      <c r="H45" s="117"/>
      <c r="I45" s="53"/>
    </row>
    <row r="46" spans="1:9" ht="48">
      <c r="A46" s="157" t="s">
        <v>38</v>
      </c>
      <c r="B46" s="100" t="s">
        <v>39</v>
      </c>
      <c r="C46" s="94">
        <v>164985.04284000001</v>
      </c>
      <c r="D46" s="19">
        <f>D47+D48+D49+D50+D51</f>
        <v>205901.58337000001</v>
      </c>
      <c r="E46" s="23">
        <f>D46-C46</f>
        <v>40916.540529999998</v>
      </c>
      <c r="F46" s="33" t="s">
        <v>101</v>
      </c>
      <c r="G46" s="60" t="s">
        <v>172</v>
      </c>
      <c r="H46" s="117" t="s">
        <v>102</v>
      </c>
      <c r="I46" s="156" t="s">
        <v>173</v>
      </c>
    </row>
    <row r="47" spans="1:9" ht="60">
      <c r="A47" s="150"/>
      <c r="B47" s="89">
        <v>2018</v>
      </c>
      <c r="C47" s="93">
        <v>80223.02</v>
      </c>
      <c r="D47" s="11">
        <v>80223.02</v>
      </c>
      <c r="E47" s="24">
        <f t="shared" ref="E47:E51" si="9">D47-C47</f>
        <v>0</v>
      </c>
      <c r="F47" s="33" t="s">
        <v>103</v>
      </c>
      <c r="G47" s="60" t="s">
        <v>174</v>
      </c>
      <c r="H47" s="117" t="s">
        <v>104</v>
      </c>
      <c r="I47" s="156" t="s">
        <v>175</v>
      </c>
    </row>
    <row r="48" spans="1:9" ht="48">
      <c r="A48" s="150"/>
      <c r="B48" s="85">
        <v>2019</v>
      </c>
      <c r="C48" s="93">
        <v>42381.011420000003</v>
      </c>
      <c r="D48" s="18">
        <v>42358.400289999998</v>
      </c>
      <c r="E48" s="24">
        <f t="shared" si="9"/>
        <v>-22.611130000004778</v>
      </c>
      <c r="F48" s="105" t="s">
        <v>105</v>
      </c>
      <c r="G48" s="60" t="s">
        <v>107</v>
      </c>
      <c r="H48" s="117" t="s">
        <v>107</v>
      </c>
      <c r="I48" s="53"/>
    </row>
    <row r="49" spans="1:9" ht="74.25" customHeight="1">
      <c r="A49" s="150"/>
      <c r="B49" s="85">
        <v>2020</v>
      </c>
      <c r="C49" s="93">
        <v>42381.011420000003</v>
      </c>
      <c r="D49" s="18">
        <v>41568.77029</v>
      </c>
      <c r="E49" s="24">
        <f t="shared" si="9"/>
        <v>-812.24113000000216</v>
      </c>
      <c r="F49" s="104" t="s">
        <v>106</v>
      </c>
      <c r="G49" s="60" t="s">
        <v>108</v>
      </c>
      <c r="H49" s="117" t="s">
        <v>108</v>
      </c>
      <c r="I49" s="53"/>
    </row>
    <row r="50" spans="1:9" ht="14.25" customHeight="1">
      <c r="A50" s="150"/>
      <c r="B50" s="85">
        <v>2021</v>
      </c>
      <c r="C50" s="93">
        <v>0</v>
      </c>
      <c r="D50" s="18">
        <v>41751.392789999998</v>
      </c>
      <c r="E50" s="24">
        <f t="shared" si="9"/>
        <v>41751.392789999998</v>
      </c>
      <c r="F50" s="33"/>
      <c r="G50" s="60"/>
      <c r="H50" s="117"/>
      <c r="I50" s="53"/>
    </row>
    <row r="51" spans="1:9">
      <c r="A51" s="150"/>
      <c r="B51" s="85">
        <v>2022</v>
      </c>
      <c r="C51" s="93">
        <v>0</v>
      </c>
      <c r="D51" s="18">
        <v>0</v>
      </c>
      <c r="E51" s="24">
        <f t="shared" si="9"/>
        <v>0</v>
      </c>
      <c r="F51" s="34"/>
      <c r="G51" s="60"/>
      <c r="H51" s="117"/>
      <c r="I51" s="53"/>
    </row>
    <row r="52" spans="1:9" ht="36">
      <c r="A52" s="157" t="s">
        <v>24</v>
      </c>
      <c r="B52" s="100" t="s">
        <v>25</v>
      </c>
      <c r="C52" s="94">
        <v>219264.26611</v>
      </c>
      <c r="D52" s="17">
        <v>336122.50020000001</v>
      </c>
      <c r="E52" s="23">
        <f t="shared" si="7"/>
        <v>116858.23409000001</v>
      </c>
      <c r="F52" s="106" t="s">
        <v>233</v>
      </c>
      <c r="G52" s="60" t="s">
        <v>234</v>
      </c>
      <c r="H52" s="117" t="s">
        <v>116</v>
      </c>
      <c r="I52" s="156" t="s">
        <v>176</v>
      </c>
    </row>
    <row r="53" spans="1:9" ht="48">
      <c r="A53" s="150"/>
      <c r="B53" s="89">
        <v>2018</v>
      </c>
      <c r="C53" s="93">
        <v>95216.361999999994</v>
      </c>
      <c r="D53" s="11">
        <v>91539.193020000006</v>
      </c>
      <c r="E53" s="24">
        <f t="shared" si="7"/>
        <v>-3677.1689799999876</v>
      </c>
      <c r="F53" s="105" t="s">
        <v>109</v>
      </c>
      <c r="G53" s="60" t="s">
        <v>177</v>
      </c>
      <c r="H53" s="117" t="s">
        <v>117</v>
      </c>
      <c r="I53" s="156" t="s">
        <v>178</v>
      </c>
    </row>
    <row r="54" spans="1:9" ht="48">
      <c r="A54" s="150"/>
      <c r="B54" s="85">
        <v>2019</v>
      </c>
      <c r="C54" s="93">
        <v>67005.555009999996</v>
      </c>
      <c r="D54" s="11">
        <v>78013.713640000002</v>
      </c>
      <c r="E54" s="24">
        <f t="shared" si="7"/>
        <v>11008.158630000005</v>
      </c>
      <c r="F54" s="105" t="s">
        <v>110</v>
      </c>
      <c r="G54" s="60" t="s">
        <v>179</v>
      </c>
      <c r="H54" s="117" t="s">
        <v>118</v>
      </c>
      <c r="I54" s="156" t="s">
        <v>180</v>
      </c>
    </row>
    <row r="55" spans="1:9" ht="48" customHeight="1">
      <c r="A55" s="150"/>
      <c r="B55" s="85">
        <v>2020</v>
      </c>
      <c r="C55" s="93">
        <v>57042.349099999999</v>
      </c>
      <c r="D55" s="11">
        <v>85462.82071</v>
      </c>
      <c r="E55" s="24">
        <f t="shared" si="7"/>
        <v>28420.471610000001</v>
      </c>
      <c r="F55" s="105" t="s">
        <v>111</v>
      </c>
      <c r="G55" s="60" t="s">
        <v>181</v>
      </c>
      <c r="H55" s="117" t="s">
        <v>119</v>
      </c>
      <c r="I55" s="156" t="s">
        <v>182</v>
      </c>
    </row>
    <row r="56" spans="1:9" ht="48">
      <c r="A56" s="150"/>
      <c r="B56" s="85">
        <v>2021</v>
      </c>
      <c r="C56" s="93">
        <v>0</v>
      </c>
      <c r="D56" s="11">
        <v>81106.772830000002</v>
      </c>
      <c r="E56" s="24">
        <f t="shared" si="7"/>
        <v>81106.772830000002</v>
      </c>
      <c r="F56" s="105" t="s">
        <v>112</v>
      </c>
      <c r="G56" s="60" t="s">
        <v>183</v>
      </c>
      <c r="H56" s="117" t="s">
        <v>184</v>
      </c>
      <c r="I56" s="156" t="s">
        <v>185</v>
      </c>
    </row>
    <row r="57" spans="1:9" ht="36">
      <c r="A57" s="150"/>
      <c r="B57" s="85">
        <v>2022</v>
      </c>
      <c r="C57" s="93">
        <v>0</v>
      </c>
      <c r="D57" s="11">
        <v>0</v>
      </c>
      <c r="E57" s="24">
        <f t="shared" si="7"/>
        <v>0</v>
      </c>
      <c r="F57" s="105" t="s">
        <v>113</v>
      </c>
      <c r="G57" s="60" t="s">
        <v>186</v>
      </c>
      <c r="H57" s="117" t="s">
        <v>120</v>
      </c>
      <c r="I57" s="156" t="s">
        <v>187</v>
      </c>
    </row>
    <row r="58" spans="1:9" ht="48">
      <c r="A58" s="150"/>
      <c r="B58" s="85"/>
      <c r="C58" s="93"/>
      <c r="D58" s="11"/>
      <c r="E58" s="24"/>
      <c r="F58" s="105" t="s">
        <v>114</v>
      </c>
      <c r="G58" s="60" t="s">
        <v>188</v>
      </c>
      <c r="H58" s="117" t="s">
        <v>121</v>
      </c>
      <c r="I58" s="156" t="s">
        <v>189</v>
      </c>
    </row>
    <row r="59" spans="1:9" ht="36">
      <c r="A59" s="150"/>
      <c r="B59" s="85"/>
      <c r="C59" s="93"/>
      <c r="D59" s="11"/>
      <c r="E59" s="24"/>
      <c r="F59" s="105" t="s">
        <v>115</v>
      </c>
      <c r="G59" s="60" t="s">
        <v>190</v>
      </c>
      <c r="H59" s="117" t="s">
        <v>117</v>
      </c>
      <c r="I59" s="156" t="s">
        <v>185</v>
      </c>
    </row>
    <row r="60" spans="1:9" ht="36">
      <c r="A60" s="150"/>
      <c r="B60" s="85"/>
      <c r="C60" s="93"/>
      <c r="D60" s="11"/>
      <c r="E60" s="24"/>
      <c r="F60" s="106" t="s">
        <v>235</v>
      </c>
      <c r="G60" s="60" t="s">
        <v>236</v>
      </c>
      <c r="H60" s="117" t="s">
        <v>191</v>
      </c>
      <c r="I60" s="156" t="s">
        <v>192</v>
      </c>
    </row>
    <row r="61" spans="1:9" ht="48">
      <c r="A61" s="157" t="s">
        <v>26</v>
      </c>
      <c r="B61" s="100" t="s">
        <v>27</v>
      </c>
      <c r="C61" s="94">
        <v>17338.759669999999</v>
      </c>
      <c r="D61" s="17">
        <f>D62+D63+D64+D65+D66</f>
        <v>26015.69857</v>
      </c>
      <c r="E61" s="23">
        <f>D61-C61</f>
        <v>8676.938900000001</v>
      </c>
      <c r="F61" s="205" t="s">
        <v>122</v>
      </c>
      <c r="G61" s="60" t="s">
        <v>193</v>
      </c>
      <c r="H61" s="117" t="s">
        <v>237</v>
      </c>
      <c r="I61" s="156" t="s">
        <v>194</v>
      </c>
    </row>
    <row r="62" spans="1:9">
      <c r="A62" s="150"/>
      <c r="B62" s="89">
        <v>2018</v>
      </c>
      <c r="C62" s="93">
        <v>6168.9433300000001</v>
      </c>
      <c r="D62" s="11">
        <v>6160.8129300000001</v>
      </c>
      <c r="E62" s="24">
        <f>D62-C62</f>
        <v>-8.1304000000000087</v>
      </c>
      <c r="F62" s="205"/>
      <c r="G62" s="60"/>
      <c r="H62" s="117"/>
      <c r="I62" s="53"/>
    </row>
    <row r="63" spans="1:9">
      <c r="A63" s="150"/>
      <c r="B63" s="85">
        <v>2019</v>
      </c>
      <c r="C63" s="93">
        <v>6627.4428200000002</v>
      </c>
      <c r="D63" s="11">
        <v>6600</v>
      </c>
      <c r="E63" s="24">
        <f t="shared" ref="E63:E66" si="10">D63-C63</f>
        <v>-27.442820000000211</v>
      </c>
      <c r="F63" s="205"/>
      <c r="G63" s="60"/>
      <c r="H63" s="117"/>
      <c r="I63" s="53"/>
    </row>
    <row r="64" spans="1:9">
      <c r="A64" s="150"/>
      <c r="B64" s="85">
        <v>2020</v>
      </c>
      <c r="C64" s="93">
        <v>4542.3735200000001</v>
      </c>
      <c r="D64" s="11">
        <v>6627.4428200000002</v>
      </c>
      <c r="E64" s="24">
        <f t="shared" si="10"/>
        <v>2085.0693000000001</v>
      </c>
      <c r="F64" s="205"/>
      <c r="G64" s="118"/>
      <c r="H64" s="119"/>
      <c r="I64" s="120"/>
    </row>
    <row r="65" spans="1:9">
      <c r="A65" s="150"/>
      <c r="B65" s="85">
        <v>2021</v>
      </c>
      <c r="C65" s="93">
        <v>0</v>
      </c>
      <c r="D65" s="11">
        <v>6627.4428200000002</v>
      </c>
      <c r="E65" s="24">
        <f t="shared" si="10"/>
        <v>6627.4428200000002</v>
      </c>
      <c r="F65" s="205"/>
      <c r="G65" s="118"/>
      <c r="H65" s="119"/>
      <c r="I65" s="120"/>
    </row>
    <row r="66" spans="1:9">
      <c r="A66" s="150"/>
      <c r="B66" s="85">
        <v>2022</v>
      </c>
      <c r="C66" s="93">
        <v>0</v>
      </c>
      <c r="D66" s="11">
        <v>0</v>
      </c>
      <c r="E66" s="24">
        <f t="shared" si="10"/>
        <v>0</v>
      </c>
      <c r="F66" s="205"/>
      <c r="G66" s="118"/>
      <c r="H66" s="119"/>
      <c r="I66" s="120"/>
    </row>
    <row r="67" spans="1:9" ht="24">
      <c r="A67" s="157" t="s">
        <v>41</v>
      </c>
      <c r="B67" s="100" t="s">
        <v>40</v>
      </c>
      <c r="C67" s="206">
        <v>80371.182750000007</v>
      </c>
      <c r="D67" s="13">
        <f>D68+D69+D70+D71+D72</f>
        <v>136933.50212000002</v>
      </c>
      <c r="E67" s="207">
        <f>D67-C67</f>
        <v>56562.319370000012</v>
      </c>
      <c r="F67" s="107" t="s">
        <v>231</v>
      </c>
      <c r="G67" s="118" t="s">
        <v>195</v>
      </c>
      <c r="H67" s="120" t="s">
        <v>232</v>
      </c>
      <c r="I67" s="174" t="s">
        <v>196</v>
      </c>
    </row>
    <row r="68" spans="1:9" ht="48">
      <c r="A68" s="150"/>
      <c r="B68" s="89">
        <v>2018</v>
      </c>
      <c r="C68" s="208">
        <v>27396.137040000001</v>
      </c>
      <c r="D68" s="209">
        <v>28224.54133</v>
      </c>
      <c r="E68" s="210">
        <f t="shared" ref="E68:E72" si="11">D68-C68</f>
        <v>828.40428999999858</v>
      </c>
      <c r="F68" s="107" t="s">
        <v>123</v>
      </c>
      <c r="G68" s="118" t="s">
        <v>197</v>
      </c>
      <c r="H68" s="120" t="s">
        <v>128</v>
      </c>
      <c r="I68" s="174" t="s">
        <v>198</v>
      </c>
    </row>
    <row r="69" spans="1:9" ht="52.5" customHeight="1">
      <c r="A69" s="150"/>
      <c r="B69" s="85">
        <v>2019</v>
      </c>
      <c r="C69" s="208">
        <v>29137.522860000001</v>
      </c>
      <c r="D69" s="209">
        <v>47145.155070000001</v>
      </c>
      <c r="E69" s="210">
        <f t="shared" si="11"/>
        <v>18007.63221</v>
      </c>
      <c r="F69" s="107" t="s">
        <v>129</v>
      </c>
      <c r="G69" s="118" t="s">
        <v>199</v>
      </c>
      <c r="H69" s="120" t="s">
        <v>130</v>
      </c>
      <c r="I69" s="174" t="s">
        <v>200</v>
      </c>
    </row>
    <row r="70" spans="1:9" ht="60">
      <c r="A70" s="150"/>
      <c r="B70" s="85">
        <v>2020</v>
      </c>
      <c r="C70" s="208">
        <v>23837.522850000001</v>
      </c>
      <c r="D70" s="209">
        <v>30758.749110000001</v>
      </c>
      <c r="E70" s="210">
        <f t="shared" si="11"/>
        <v>6921.2262599999995</v>
      </c>
      <c r="F70" s="107" t="s">
        <v>124</v>
      </c>
      <c r="G70" s="118" t="s">
        <v>201</v>
      </c>
      <c r="H70" s="120" t="s">
        <v>131</v>
      </c>
      <c r="I70" s="174" t="s">
        <v>202</v>
      </c>
    </row>
    <row r="71" spans="1:9" ht="60">
      <c r="A71" s="150"/>
      <c r="B71" s="85">
        <v>2021</v>
      </c>
      <c r="C71" s="208">
        <v>0</v>
      </c>
      <c r="D71" s="209">
        <v>30805.05661</v>
      </c>
      <c r="E71" s="210">
        <f t="shared" si="11"/>
        <v>30805.05661</v>
      </c>
      <c r="F71" s="107" t="s">
        <v>125</v>
      </c>
      <c r="G71" s="118" t="s">
        <v>203</v>
      </c>
      <c r="H71" s="120" t="s">
        <v>132</v>
      </c>
      <c r="I71" s="174" t="s">
        <v>204</v>
      </c>
    </row>
    <row r="72" spans="1:9" ht="48">
      <c r="A72" s="150"/>
      <c r="B72" s="85">
        <v>2022</v>
      </c>
      <c r="C72" s="208">
        <v>0</v>
      </c>
      <c r="D72" s="209">
        <v>0</v>
      </c>
      <c r="E72" s="210">
        <f t="shared" si="11"/>
        <v>0</v>
      </c>
      <c r="F72" s="107" t="s">
        <v>126</v>
      </c>
      <c r="G72" s="118" t="s">
        <v>205</v>
      </c>
      <c r="H72" s="120" t="s">
        <v>133</v>
      </c>
      <c r="I72" s="174" t="s">
        <v>206</v>
      </c>
    </row>
    <row r="73" spans="1:9" ht="60">
      <c r="A73" s="150"/>
      <c r="B73" s="85"/>
      <c r="C73" s="95"/>
      <c r="D73" s="20"/>
      <c r="E73" s="24"/>
      <c r="F73" s="107" t="s">
        <v>127</v>
      </c>
      <c r="G73" s="211" t="s">
        <v>207</v>
      </c>
      <c r="H73" s="212" t="s">
        <v>132</v>
      </c>
      <c r="I73" s="213" t="s">
        <v>208</v>
      </c>
    </row>
    <row r="74" spans="1:9" ht="36">
      <c r="A74" s="157" t="s">
        <v>28</v>
      </c>
      <c r="B74" s="100" t="s">
        <v>29</v>
      </c>
      <c r="C74" s="94">
        <v>281836.89766000002</v>
      </c>
      <c r="D74" s="17">
        <f>D75+D76+D77+D78+D79</f>
        <v>361329.34473000001</v>
      </c>
      <c r="E74" s="23">
        <f>D74-C74</f>
        <v>79492.447069999995</v>
      </c>
      <c r="F74" s="107" t="s">
        <v>134</v>
      </c>
      <c r="G74" s="211" t="s">
        <v>209</v>
      </c>
      <c r="H74" s="214" t="s">
        <v>138</v>
      </c>
      <c r="I74" s="213" t="s">
        <v>210</v>
      </c>
    </row>
    <row r="75" spans="1:9" ht="24">
      <c r="A75" s="150"/>
      <c r="B75" s="89">
        <v>2018</v>
      </c>
      <c r="C75" s="93">
        <v>175882.03224</v>
      </c>
      <c r="D75" s="11">
        <v>174810.99911999999</v>
      </c>
      <c r="E75" s="24">
        <f t="shared" ref="E75:E79" si="12">D75-C75</f>
        <v>-1071.0331200000073</v>
      </c>
      <c r="F75" s="107" t="s">
        <v>135</v>
      </c>
      <c r="G75" s="60" t="s">
        <v>211</v>
      </c>
      <c r="H75" s="117" t="s">
        <v>139</v>
      </c>
      <c r="I75" s="174" t="s">
        <v>212</v>
      </c>
    </row>
    <row r="76" spans="1:9" ht="36">
      <c r="A76" s="150"/>
      <c r="B76" s="85">
        <v>2019</v>
      </c>
      <c r="C76" s="208">
        <v>61736.804839999997</v>
      </c>
      <c r="D76" s="209">
        <v>62093.831910000001</v>
      </c>
      <c r="E76" s="210">
        <f t="shared" si="12"/>
        <v>357.02707000000373</v>
      </c>
      <c r="F76" s="107" t="s">
        <v>136</v>
      </c>
      <c r="G76" s="118" t="s">
        <v>213</v>
      </c>
      <c r="H76" s="119" t="s">
        <v>140</v>
      </c>
      <c r="I76" s="174" t="s">
        <v>214</v>
      </c>
    </row>
    <row r="77" spans="1:9" ht="24">
      <c r="A77" s="150"/>
      <c r="B77" s="85">
        <v>2020</v>
      </c>
      <c r="C77" s="208">
        <v>44218.060579999998</v>
      </c>
      <c r="D77" s="209">
        <v>63126.602279999999</v>
      </c>
      <c r="E77" s="210">
        <f t="shared" si="12"/>
        <v>18908.541700000002</v>
      </c>
      <c r="F77" s="107" t="s">
        <v>137</v>
      </c>
      <c r="G77" s="118" t="s">
        <v>141</v>
      </c>
      <c r="H77" s="119" t="s">
        <v>141</v>
      </c>
      <c r="I77" s="120"/>
    </row>
    <row r="78" spans="1:9">
      <c r="A78" s="150"/>
      <c r="B78" s="85">
        <v>2021</v>
      </c>
      <c r="C78" s="93">
        <v>0</v>
      </c>
      <c r="D78" s="11">
        <v>61297.911419999997</v>
      </c>
      <c r="E78" s="24">
        <f t="shared" si="12"/>
        <v>61297.911419999997</v>
      </c>
      <c r="F78" s="33"/>
      <c r="G78" s="118"/>
      <c r="H78" s="119"/>
      <c r="I78" s="120"/>
    </row>
    <row r="79" spans="1:9">
      <c r="A79" s="150"/>
      <c r="B79" s="85">
        <v>2022</v>
      </c>
      <c r="C79" s="93">
        <v>0</v>
      </c>
      <c r="D79" s="11">
        <v>0</v>
      </c>
      <c r="E79" s="24">
        <f t="shared" si="12"/>
        <v>0</v>
      </c>
      <c r="F79" s="34"/>
      <c r="G79" s="118"/>
      <c r="H79" s="119"/>
      <c r="I79" s="120"/>
    </row>
    <row r="80" spans="1:9" ht="36">
      <c r="A80" s="157" t="s">
        <v>30</v>
      </c>
      <c r="B80" s="100" t="s">
        <v>31</v>
      </c>
      <c r="C80" s="94">
        <v>9686.5299300000006</v>
      </c>
      <c r="D80" s="17">
        <f>D81+D82+D83+D84+D85</f>
        <v>12915.464480000001</v>
      </c>
      <c r="E80" s="23">
        <f>D80-C80</f>
        <v>3228.9345499999999</v>
      </c>
      <c r="F80" s="107" t="s">
        <v>142</v>
      </c>
      <c r="G80" s="118" t="s">
        <v>215</v>
      </c>
      <c r="H80" s="120" t="s">
        <v>143</v>
      </c>
      <c r="I80" s="174" t="s">
        <v>216</v>
      </c>
    </row>
    <row r="81" spans="1:9" ht="36">
      <c r="A81" s="150"/>
      <c r="B81" s="89">
        <v>2018</v>
      </c>
      <c r="C81" s="93">
        <v>3228.6608299999998</v>
      </c>
      <c r="D81" s="11">
        <v>3228.6608299999998</v>
      </c>
      <c r="E81" s="24">
        <f t="shared" ref="E81:E85" si="13">D81-C81</f>
        <v>0</v>
      </c>
      <c r="F81" s="107" t="s">
        <v>144</v>
      </c>
      <c r="G81" s="60" t="s">
        <v>217</v>
      </c>
      <c r="H81" s="53" t="s">
        <v>148</v>
      </c>
      <c r="I81" s="175" t="s">
        <v>218</v>
      </c>
    </row>
    <row r="82" spans="1:9">
      <c r="A82" s="150"/>
      <c r="B82" s="85">
        <v>2019</v>
      </c>
      <c r="C82" s="93">
        <v>3228.9345499999999</v>
      </c>
      <c r="D82" s="11">
        <v>3228.9345499999999</v>
      </c>
      <c r="E82" s="24">
        <f t="shared" si="13"/>
        <v>0</v>
      </c>
      <c r="F82" s="33"/>
      <c r="G82" s="118"/>
      <c r="H82" s="120"/>
      <c r="I82" s="120"/>
    </row>
    <row r="83" spans="1:9">
      <c r="A83" s="150"/>
      <c r="B83" s="85">
        <v>2020</v>
      </c>
      <c r="C83" s="93">
        <v>3228.9345499999999</v>
      </c>
      <c r="D83" s="11">
        <v>3228.9345499999999</v>
      </c>
      <c r="E83" s="24">
        <f t="shared" si="13"/>
        <v>0</v>
      </c>
      <c r="F83" s="33"/>
      <c r="G83" s="118"/>
      <c r="H83" s="120"/>
      <c r="I83" s="120"/>
    </row>
    <row r="84" spans="1:9">
      <c r="A84" s="150"/>
      <c r="B84" s="85">
        <v>2021</v>
      </c>
      <c r="C84" s="93">
        <v>0</v>
      </c>
      <c r="D84" s="11">
        <v>3228.9345499999999</v>
      </c>
      <c r="E84" s="24">
        <f t="shared" si="13"/>
        <v>3228.9345499999999</v>
      </c>
      <c r="F84" s="33"/>
      <c r="G84" s="118"/>
      <c r="H84" s="120"/>
      <c r="I84" s="120"/>
    </row>
    <row r="85" spans="1:9">
      <c r="A85" s="150"/>
      <c r="B85" s="85">
        <v>2022</v>
      </c>
      <c r="C85" s="93">
        <v>0</v>
      </c>
      <c r="D85" s="11">
        <v>0</v>
      </c>
      <c r="E85" s="24">
        <f t="shared" si="13"/>
        <v>0</v>
      </c>
      <c r="F85" s="33"/>
      <c r="G85" s="118"/>
      <c r="H85" s="120"/>
      <c r="I85" s="120"/>
    </row>
    <row r="86" spans="1:9" ht="96">
      <c r="A86" s="157" t="s">
        <v>34</v>
      </c>
      <c r="B86" s="100" t="s">
        <v>35</v>
      </c>
      <c r="C86" s="94">
        <v>52328.711909999998</v>
      </c>
      <c r="D86" s="17">
        <f>D87+D88+D89+D90+D91</f>
        <v>76096.947880000007</v>
      </c>
      <c r="E86" s="23">
        <f>D86-C86</f>
        <v>23768.235970000009</v>
      </c>
      <c r="F86" s="107" t="s">
        <v>145</v>
      </c>
      <c r="G86" s="118" t="s">
        <v>219</v>
      </c>
      <c r="H86" s="120" t="s">
        <v>149</v>
      </c>
      <c r="I86" s="174" t="s">
        <v>220</v>
      </c>
    </row>
    <row r="87" spans="1:9" ht="48">
      <c r="A87" s="150"/>
      <c r="B87" s="89">
        <v>2018</v>
      </c>
      <c r="C87" s="93">
        <v>25385.358990000001</v>
      </c>
      <c r="D87" s="11">
        <v>24230.337039999999</v>
      </c>
      <c r="E87" s="24">
        <f t="shared" ref="E87:E91" si="14">D87-C87</f>
        <v>-1155.0219500000021</v>
      </c>
      <c r="F87" s="107" t="s">
        <v>146</v>
      </c>
      <c r="G87" s="60" t="s">
        <v>221</v>
      </c>
      <c r="H87" s="53" t="s">
        <v>150</v>
      </c>
      <c r="I87" s="174" t="s">
        <v>222</v>
      </c>
    </row>
    <row r="88" spans="1:9" ht="38.25" customHeight="1">
      <c r="A88" s="150"/>
      <c r="B88" s="85">
        <v>2019</v>
      </c>
      <c r="C88" s="93">
        <v>18471.676459999999</v>
      </c>
      <c r="D88" s="11">
        <v>14923.25792</v>
      </c>
      <c r="E88" s="24">
        <f t="shared" si="14"/>
        <v>-3548.4185399999988</v>
      </c>
      <c r="F88" s="107" t="s">
        <v>147</v>
      </c>
      <c r="G88" s="118" t="s">
        <v>238</v>
      </c>
      <c r="H88" s="120" t="s">
        <v>151</v>
      </c>
      <c r="I88" s="174" t="s">
        <v>223</v>
      </c>
    </row>
    <row r="89" spans="1:9">
      <c r="A89" s="150"/>
      <c r="B89" s="85">
        <v>2020</v>
      </c>
      <c r="C89" s="93">
        <v>8471.6764600000006</v>
      </c>
      <c r="D89" s="11">
        <v>18471.676459999999</v>
      </c>
      <c r="E89" s="24">
        <f t="shared" si="14"/>
        <v>9999.9999999999982</v>
      </c>
      <c r="F89" s="33"/>
      <c r="G89" s="118"/>
      <c r="H89" s="119"/>
      <c r="I89" s="120"/>
    </row>
    <row r="90" spans="1:9">
      <c r="A90" s="150"/>
      <c r="B90" s="85">
        <v>2021</v>
      </c>
      <c r="C90" s="93">
        <v>0</v>
      </c>
      <c r="D90" s="11">
        <v>18471.676459999999</v>
      </c>
      <c r="E90" s="24">
        <f t="shared" si="14"/>
        <v>18471.676459999999</v>
      </c>
      <c r="F90" s="33"/>
      <c r="G90" s="118"/>
      <c r="H90" s="119"/>
      <c r="I90" s="120"/>
    </row>
    <row r="91" spans="1:9">
      <c r="A91" s="150"/>
      <c r="B91" s="85">
        <v>2022</v>
      </c>
      <c r="C91" s="93">
        <v>0</v>
      </c>
      <c r="D91" s="11">
        <v>0</v>
      </c>
      <c r="E91" s="24">
        <f t="shared" si="14"/>
        <v>0</v>
      </c>
      <c r="F91" s="33"/>
      <c r="G91" s="118"/>
      <c r="H91" s="119"/>
      <c r="I91" s="120"/>
    </row>
    <row r="92" spans="1:9" ht="48">
      <c r="A92" s="157" t="s">
        <v>20</v>
      </c>
      <c r="B92" s="100" t="s">
        <v>21</v>
      </c>
      <c r="C92" s="94">
        <v>12425.450360000001</v>
      </c>
      <c r="D92" s="19">
        <v>14152.56496</v>
      </c>
      <c r="E92" s="23">
        <f t="shared" ref="E92:E97" si="15">D92-C92</f>
        <v>1727.114599999999</v>
      </c>
      <c r="F92" s="33" t="s">
        <v>152</v>
      </c>
      <c r="G92" s="118" t="s">
        <v>67</v>
      </c>
      <c r="H92" s="119" t="s">
        <v>67</v>
      </c>
      <c r="I92" s="120"/>
    </row>
    <row r="93" spans="1:9">
      <c r="A93" s="150"/>
      <c r="B93" s="89">
        <v>2018</v>
      </c>
      <c r="C93" s="96">
        <v>3557.2758800000001</v>
      </c>
      <c r="D93" s="18">
        <v>3222.9649599999998</v>
      </c>
      <c r="E93" s="24">
        <f t="shared" si="15"/>
        <v>-334.31092000000035</v>
      </c>
      <c r="F93" s="33"/>
      <c r="G93" s="60"/>
      <c r="H93" s="117"/>
      <c r="I93" s="120"/>
    </row>
    <row r="94" spans="1:9">
      <c r="A94" s="150"/>
      <c r="B94" s="85">
        <v>2019</v>
      </c>
      <c r="C94" s="96">
        <v>4784.0872399999998</v>
      </c>
      <c r="D94" s="18">
        <v>3643.2</v>
      </c>
      <c r="E94" s="24">
        <f t="shared" si="15"/>
        <v>-1140.88724</v>
      </c>
      <c r="F94" s="33"/>
      <c r="G94" s="118"/>
      <c r="H94" s="119"/>
      <c r="I94" s="120"/>
    </row>
    <row r="95" spans="1:9">
      <c r="A95" s="150"/>
      <c r="B95" s="85">
        <v>2020</v>
      </c>
      <c r="C95" s="96">
        <v>4084.0872399999998</v>
      </c>
      <c r="D95" s="18">
        <v>3643.2</v>
      </c>
      <c r="E95" s="24">
        <f t="shared" si="15"/>
        <v>-440.88724000000002</v>
      </c>
      <c r="F95" s="33"/>
      <c r="G95" s="118"/>
      <c r="H95" s="119"/>
      <c r="I95" s="120"/>
    </row>
    <row r="96" spans="1:9">
      <c r="A96" s="150"/>
      <c r="B96" s="85">
        <v>2021</v>
      </c>
      <c r="C96" s="96">
        <v>0</v>
      </c>
      <c r="D96" s="18">
        <v>3643.2</v>
      </c>
      <c r="E96" s="24">
        <f t="shared" si="15"/>
        <v>3643.2</v>
      </c>
      <c r="F96" s="33"/>
      <c r="G96" s="118"/>
      <c r="H96" s="119"/>
      <c r="I96" s="120"/>
    </row>
    <row r="97" spans="1:9">
      <c r="A97" s="150"/>
      <c r="B97" s="85">
        <v>2022</v>
      </c>
      <c r="C97" s="96">
        <v>0</v>
      </c>
      <c r="D97" s="18">
        <v>0</v>
      </c>
      <c r="E97" s="24">
        <f t="shared" si="15"/>
        <v>0</v>
      </c>
      <c r="F97" s="33"/>
      <c r="G97" s="118"/>
      <c r="H97" s="119"/>
      <c r="I97" s="120"/>
    </row>
    <row r="98" spans="1:9" ht="24">
      <c r="A98" s="157" t="s">
        <v>36</v>
      </c>
      <c r="B98" s="101" t="s">
        <v>37</v>
      </c>
      <c r="C98" s="94">
        <v>29459.53096</v>
      </c>
      <c r="D98" s="19">
        <f>D99+D100+D101+D102+D103</f>
        <v>37936.485650000002</v>
      </c>
      <c r="E98" s="23">
        <f>D98-C98</f>
        <v>8476.9546900000023</v>
      </c>
      <c r="F98" s="107" t="s">
        <v>153</v>
      </c>
      <c r="G98" s="118" t="s">
        <v>67</v>
      </c>
      <c r="H98" s="119" t="s">
        <v>67</v>
      </c>
      <c r="I98" s="120"/>
    </row>
    <row r="99" spans="1:9" ht="48">
      <c r="A99" s="150"/>
      <c r="B99" s="89">
        <v>2018</v>
      </c>
      <c r="C99" s="96">
        <v>9564.7827799999995</v>
      </c>
      <c r="D99" s="12">
        <v>9564.7827799999995</v>
      </c>
      <c r="E99" s="24">
        <f t="shared" ref="E99:E103" si="16">D99-C99</f>
        <v>0</v>
      </c>
      <c r="F99" s="107" t="s">
        <v>154</v>
      </c>
      <c r="G99" s="118" t="s">
        <v>155</v>
      </c>
      <c r="H99" s="119" t="s">
        <v>155</v>
      </c>
      <c r="I99" s="120"/>
    </row>
    <row r="100" spans="1:9">
      <c r="A100" s="150"/>
      <c r="B100" s="85">
        <v>2019</v>
      </c>
      <c r="C100" s="96">
        <v>9947.3740899999993</v>
      </c>
      <c r="D100" s="18">
        <v>9242.1373100000001</v>
      </c>
      <c r="E100" s="24">
        <f t="shared" si="16"/>
        <v>-705.23677999999927</v>
      </c>
      <c r="F100" s="33"/>
      <c r="G100" s="118"/>
      <c r="H100" s="119"/>
      <c r="I100" s="120"/>
    </row>
    <row r="101" spans="1:9">
      <c r="A101" s="150"/>
      <c r="B101" s="85">
        <v>2020</v>
      </c>
      <c r="C101" s="96">
        <v>9947.3740899999993</v>
      </c>
      <c r="D101" s="12">
        <v>9564.7827799999995</v>
      </c>
      <c r="E101" s="24">
        <f t="shared" si="16"/>
        <v>-382.59130999999979</v>
      </c>
      <c r="F101" s="33"/>
      <c r="G101" s="118"/>
      <c r="H101" s="119"/>
      <c r="I101" s="120"/>
    </row>
    <row r="102" spans="1:9">
      <c r="A102" s="150"/>
      <c r="B102" s="85">
        <v>2021</v>
      </c>
      <c r="C102" s="96">
        <v>0</v>
      </c>
      <c r="D102" s="12">
        <v>9564.7827799999995</v>
      </c>
      <c r="E102" s="24">
        <f t="shared" si="16"/>
        <v>9564.7827799999995</v>
      </c>
      <c r="F102" s="33"/>
      <c r="G102" s="118"/>
      <c r="H102" s="119"/>
      <c r="I102" s="120"/>
    </row>
    <row r="103" spans="1:9">
      <c r="A103" s="150"/>
      <c r="B103" s="85">
        <v>2022</v>
      </c>
      <c r="C103" s="96">
        <v>0</v>
      </c>
      <c r="D103" s="18">
        <v>0</v>
      </c>
      <c r="E103" s="24">
        <f t="shared" si="16"/>
        <v>0</v>
      </c>
      <c r="F103" s="33"/>
      <c r="G103" s="118"/>
      <c r="H103" s="119"/>
      <c r="I103" s="120"/>
    </row>
    <row r="104" spans="1:9" ht="24">
      <c r="A104" s="157" t="s">
        <v>32</v>
      </c>
      <c r="B104" s="100" t="s">
        <v>33</v>
      </c>
      <c r="C104" s="94">
        <v>55456.233249999997</v>
      </c>
      <c r="D104" s="17">
        <f>D105+D106+D107+D108+D109</f>
        <v>58072.062770000004</v>
      </c>
      <c r="E104" s="23">
        <f>D104-C104</f>
        <v>2615.8295200000066</v>
      </c>
      <c r="F104" s="107" t="s">
        <v>157</v>
      </c>
      <c r="G104" s="118" t="s">
        <v>158</v>
      </c>
      <c r="H104" s="119" t="s">
        <v>158</v>
      </c>
      <c r="I104" s="120"/>
    </row>
    <row r="105" spans="1:9" ht="24">
      <c r="A105" s="150"/>
      <c r="B105" s="89">
        <v>2018</v>
      </c>
      <c r="C105" s="93">
        <v>5535.8910299999998</v>
      </c>
      <c r="D105" s="11">
        <v>5230.9710500000001</v>
      </c>
      <c r="E105" s="24">
        <f>D105-C105</f>
        <v>-304.91997999999967</v>
      </c>
      <c r="F105" s="107" t="s">
        <v>156</v>
      </c>
      <c r="G105" s="118" t="s">
        <v>67</v>
      </c>
      <c r="H105" s="119" t="s">
        <v>67</v>
      </c>
      <c r="I105" s="120"/>
    </row>
    <row r="106" spans="1:9">
      <c r="A106" s="150"/>
      <c r="B106" s="85">
        <v>2019</v>
      </c>
      <c r="C106" s="93">
        <v>25022.435109999999</v>
      </c>
      <c r="D106" s="11">
        <v>17613.697240000001</v>
      </c>
      <c r="E106" s="24">
        <f t="shared" ref="E106:E109" si="17">D106-C106</f>
        <v>-7408.7378699999972</v>
      </c>
      <c r="F106" s="33"/>
      <c r="G106" s="118"/>
      <c r="H106" s="119"/>
      <c r="I106" s="120"/>
    </row>
    <row r="107" spans="1:9">
      <c r="A107" s="150"/>
      <c r="B107" s="85">
        <v>2020</v>
      </c>
      <c r="C107" s="93">
        <v>24897.90711</v>
      </c>
      <c r="D107" s="11">
        <v>17613.697240000001</v>
      </c>
      <c r="E107" s="24">
        <f t="shared" si="17"/>
        <v>-7284.2098699999988</v>
      </c>
      <c r="F107" s="33"/>
      <c r="G107" s="118"/>
      <c r="H107" s="119"/>
      <c r="I107" s="120"/>
    </row>
    <row r="108" spans="1:9">
      <c r="A108" s="150"/>
      <c r="B108" s="85">
        <v>2021</v>
      </c>
      <c r="C108" s="93">
        <v>0</v>
      </c>
      <c r="D108" s="11">
        <v>17613.697240000001</v>
      </c>
      <c r="E108" s="24">
        <f t="shared" si="17"/>
        <v>17613.697240000001</v>
      </c>
      <c r="F108" s="33"/>
      <c r="G108" s="118"/>
      <c r="H108" s="119"/>
      <c r="I108" s="120"/>
    </row>
    <row r="109" spans="1:9">
      <c r="A109" s="150"/>
      <c r="B109" s="85">
        <v>2022</v>
      </c>
      <c r="C109" s="93">
        <v>0</v>
      </c>
      <c r="D109" s="11">
        <v>0</v>
      </c>
      <c r="E109" s="24">
        <f t="shared" si="17"/>
        <v>0</v>
      </c>
      <c r="F109" s="33"/>
      <c r="G109" s="118"/>
      <c r="H109" s="119"/>
      <c r="I109" s="120"/>
    </row>
    <row r="110" spans="1:9" ht="84">
      <c r="A110" s="157" t="s">
        <v>42</v>
      </c>
      <c r="B110" s="100" t="s">
        <v>43</v>
      </c>
      <c r="C110" s="94">
        <v>297261.18946999998</v>
      </c>
      <c r="D110" s="17">
        <f>D111+D112+D113+D114+D115</f>
        <v>418835.83698999998</v>
      </c>
      <c r="E110" s="23">
        <f>D110-C110</f>
        <v>121574.64752</v>
      </c>
      <c r="F110" s="107" t="s">
        <v>159</v>
      </c>
      <c r="G110" s="118" t="s">
        <v>161</v>
      </c>
      <c r="H110" s="119" t="s">
        <v>161</v>
      </c>
      <c r="I110" s="120"/>
    </row>
    <row r="111" spans="1:9" ht="24">
      <c r="A111" s="150"/>
      <c r="B111" s="89">
        <v>2018</v>
      </c>
      <c r="C111" s="93">
        <v>102396.98007999999</v>
      </c>
      <c r="D111" s="11">
        <v>103593.40413</v>
      </c>
      <c r="E111" s="24">
        <f t="shared" ref="E111:E115" si="18">D111-C111</f>
        <v>1196.4240500000014</v>
      </c>
      <c r="F111" s="107" t="s">
        <v>160</v>
      </c>
      <c r="G111" s="118" t="s">
        <v>162</v>
      </c>
      <c r="H111" s="119" t="s">
        <v>162</v>
      </c>
      <c r="I111" s="120"/>
    </row>
    <row r="112" spans="1:9">
      <c r="A112" s="150"/>
      <c r="B112" s="85">
        <v>2019</v>
      </c>
      <c r="C112" s="93">
        <v>97433.604900000006</v>
      </c>
      <c r="D112" s="11">
        <v>105427.76787</v>
      </c>
      <c r="E112" s="24">
        <f t="shared" si="18"/>
        <v>7994.1629699999903</v>
      </c>
      <c r="F112" s="108"/>
      <c r="G112" s="118"/>
      <c r="H112" s="119"/>
      <c r="I112" s="120"/>
    </row>
    <row r="113" spans="1:9">
      <c r="A113" s="150"/>
      <c r="B113" s="85">
        <v>2020</v>
      </c>
      <c r="C113" s="93">
        <v>97430.604489999998</v>
      </c>
      <c r="D113" s="11">
        <v>104698.43011</v>
      </c>
      <c r="E113" s="24">
        <f t="shared" si="18"/>
        <v>7267.8256200000033</v>
      </c>
      <c r="F113" s="105"/>
      <c r="G113" s="118"/>
      <c r="H113" s="119"/>
      <c r="I113" s="120"/>
    </row>
    <row r="114" spans="1:9">
      <c r="A114" s="150"/>
      <c r="B114" s="85">
        <v>2021</v>
      </c>
      <c r="C114" s="93">
        <v>0</v>
      </c>
      <c r="D114" s="11">
        <v>105116.23488</v>
      </c>
      <c r="E114" s="24">
        <f t="shared" si="18"/>
        <v>105116.23488</v>
      </c>
      <c r="F114" s="105"/>
      <c r="G114" s="118"/>
      <c r="H114" s="119"/>
      <c r="I114" s="120"/>
    </row>
    <row r="115" spans="1:9" ht="15.75" thickBot="1">
      <c r="A115" s="152"/>
      <c r="B115" s="87">
        <v>2022</v>
      </c>
      <c r="C115" s="97">
        <v>0</v>
      </c>
      <c r="D115" s="14">
        <v>0</v>
      </c>
      <c r="E115" s="31">
        <f t="shared" si="18"/>
        <v>0</v>
      </c>
      <c r="F115" s="109"/>
      <c r="G115" s="121"/>
      <c r="H115" s="122"/>
      <c r="I115" s="158"/>
    </row>
    <row r="116" spans="1:9" ht="27" customHeight="1" thickBot="1">
      <c r="A116" s="91"/>
      <c r="B116" s="102" t="s">
        <v>44</v>
      </c>
      <c r="C116" s="98">
        <f>C28+C40+C46+C52+C61+C67+C74+C80+C86+C92+C98+C104+C110</f>
        <v>6202865.9673000006</v>
      </c>
      <c r="D116" s="21">
        <f>D28+D40+D46+D52+D61+D67+D74+D80+D86+D92+D98+D104+D110</f>
        <v>6409261.7263099998</v>
      </c>
      <c r="E116" s="25">
        <f>E28+E40+E46+E52+E61+E67+E74+E80+E86+E92+E98+E104+E110</f>
        <v>206395.75900999963</v>
      </c>
      <c r="F116" s="110"/>
      <c r="G116" s="123"/>
      <c r="H116" s="27"/>
      <c r="I116" s="114" t="s">
        <v>1</v>
      </c>
    </row>
    <row r="117" spans="1:9" ht="21.75" customHeight="1">
      <c r="A117" s="159"/>
      <c r="B117" s="89">
        <v>2018</v>
      </c>
      <c r="C117" s="133">
        <f t="shared" ref="C117:D119" si="19">C29+C41+C47+C53+C62+C68+C75+C81+C87+C93+C99+C105+C111</f>
        <v>2024058.33837</v>
      </c>
      <c r="D117" s="15">
        <f t="shared" si="19"/>
        <v>1991851.2947499999</v>
      </c>
      <c r="E117" s="46">
        <f>D117-C117</f>
        <v>-32207.043620000128</v>
      </c>
      <c r="F117" s="111"/>
      <c r="G117" s="124"/>
      <c r="H117" s="125"/>
      <c r="I117" s="160"/>
    </row>
    <row r="118" spans="1:9" ht="20.25" customHeight="1">
      <c r="A118" s="161"/>
      <c r="B118" s="85">
        <v>2019</v>
      </c>
      <c r="C118" s="93">
        <f t="shared" si="19"/>
        <v>1578931.7007799998</v>
      </c>
      <c r="D118" s="11">
        <f t="shared" si="19"/>
        <v>1470731.9574199999</v>
      </c>
      <c r="E118" s="46">
        <f t="shared" ref="E118:E121" si="20">D118-C118</f>
        <v>-108199.74335999996</v>
      </c>
      <c r="F118" s="112"/>
      <c r="G118" s="126"/>
      <c r="H118" s="127"/>
      <c r="I118" s="162"/>
    </row>
    <row r="119" spans="1:9">
      <c r="A119" s="161"/>
      <c r="B119" s="85">
        <v>2020</v>
      </c>
      <c r="C119" s="93">
        <f t="shared" si="19"/>
        <v>1579643.2310500001</v>
      </c>
      <c r="D119" s="11">
        <f t="shared" si="19"/>
        <v>1450034.9802199996</v>
      </c>
      <c r="E119" s="46">
        <f t="shared" si="20"/>
        <v>-129608.2508300005</v>
      </c>
      <c r="F119" s="112"/>
      <c r="G119" s="126"/>
      <c r="H119" s="128"/>
      <c r="I119" s="162"/>
    </row>
    <row r="120" spans="1:9">
      <c r="A120" s="161"/>
      <c r="B120" s="85">
        <v>2021</v>
      </c>
      <c r="C120" s="93">
        <f>C32+C44+C50+C56+C65+C71+C78+C84+C90+C96+C108+C114</f>
        <v>1020232.6971</v>
      </c>
      <c r="D120" s="11">
        <f>D32+D44+D50+D56+D65+D71+D78+D84+D90+D96+D102+D108+D114</f>
        <v>1496643.4939199998</v>
      </c>
      <c r="E120" s="46">
        <f t="shared" si="20"/>
        <v>476410.79681999981</v>
      </c>
      <c r="F120" s="112"/>
      <c r="G120" s="126"/>
      <c r="H120" s="128"/>
      <c r="I120" s="162"/>
    </row>
    <row r="121" spans="1:9" ht="24.75" customHeight="1" thickBot="1">
      <c r="A121" s="163"/>
      <c r="B121" s="90">
        <v>2022</v>
      </c>
      <c r="C121" s="97">
        <f>C33+C45+C51+C57+C66+C72+C79+C85+C91+C103+C109+C115</f>
        <v>0</v>
      </c>
      <c r="D121" s="14">
        <f>D33+D45+D51+D57+D66+D72+D79+D85+D91+D103+D109+D115</f>
        <v>0</v>
      </c>
      <c r="E121" s="215">
        <f t="shared" si="20"/>
        <v>0</v>
      </c>
      <c r="F121" s="113"/>
      <c r="G121" s="129"/>
      <c r="H121" s="130"/>
      <c r="I121" s="164"/>
    </row>
    <row r="122" spans="1:9" ht="15.75" thickBot="1">
      <c r="A122" s="201" t="s">
        <v>45</v>
      </c>
      <c r="B122" s="202"/>
      <c r="C122" s="202"/>
      <c r="D122" s="202"/>
      <c r="E122" s="202"/>
      <c r="F122" s="202"/>
      <c r="G122" s="202"/>
      <c r="H122" s="202"/>
      <c r="I122" s="203"/>
    </row>
    <row r="123" spans="1:9" ht="108">
      <c r="A123" s="154" t="s">
        <v>46</v>
      </c>
      <c r="B123" s="99" t="s">
        <v>47</v>
      </c>
      <c r="C123" s="92">
        <v>171341.07727000001</v>
      </c>
      <c r="D123" s="22">
        <f>D124+D125+D126+D127+D128</f>
        <v>183425.46914999999</v>
      </c>
      <c r="E123" s="26">
        <f>D123-C123</f>
        <v>12084.391879999981</v>
      </c>
      <c r="F123" s="136" t="s">
        <v>163</v>
      </c>
      <c r="G123" s="144" t="s">
        <v>67</v>
      </c>
      <c r="H123" s="145" t="s">
        <v>67</v>
      </c>
      <c r="I123" s="165"/>
    </row>
    <row r="124" spans="1:9" ht="60">
      <c r="A124" s="150"/>
      <c r="B124" s="85">
        <v>2018</v>
      </c>
      <c r="C124" s="93">
        <v>38325.246429999999</v>
      </c>
      <c r="D124" s="11">
        <v>39804.146430000001</v>
      </c>
      <c r="E124" s="46">
        <f t="shared" ref="E124:E128" si="21">D124-C124</f>
        <v>1478.9000000000015</v>
      </c>
      <c r="F124" s="137" t="s">
        <v>164</v>
      </c>
      <c r="G124" s="118" t="s">
        <v>67</v>
      </c>
      <c r="H124" s="119" t="s">
        <v>67</v>
      </c>
      <c r="I124" s="166"/>
    </row>
    <row r="125" spans="1:9">
      <c r="A125" s="150"/>
      <c r="B125" s="85">
        <v>2019</v>
      </c>
      <c r="C125" s="93">
        <v>29020.313709999999</v>
      </c>
      <c r="D125" s="11">
        <v>35398.661670000001</v>
      </c>
      <c r="E125" s="46">
        <f t="shared" si="21"/>
        <v>6378.3479600000028</v>
      </c>
      <c r="F125" s="139"/>
      <c r="G125" s="126"/>
      <c r="H125" s="127"/>
      <c r="I125" s="166"/>
    </row>
    <row r="126" spans="1:9">
      <c r="A126" s="150"/>
      <c r="B126" s="85">
        <v>2020</v>
      </c>
      <c r="C126" s="93">
        <v>29144.841710000001</v>
      </c>
      <c r="D126" s="11">
        <v>35398.661670000001</v>
      </c>
      <c r="E126" s="46">
        <f t="shared" si="21"/>
        <v>6253.8199600000007</v>
      </c>
      <c r="F126" s="140"/>
      <c r="G126" s="126"/>
      <c r="H126" s="127"/>
      <c r="I126" s="166"/>
    </row>
    <row r="127" spans="1:9">
      <c r="A127" s="150"/>
      <c r="B127" s="85">
        <v>2021</v>
      </c>
      <c r="C127" s="93">
        <v>37425.33771</v>
      </c>
      <c r="D127" s="11">
        <v>35398.661670000001</v>
      </c>
      <c r="E127" s="46">
        <f t="shared" si="21"/>
        <v>-2026.6760399999985</v>
      </c>
      <c r="F127" s="140"/>
      <c r="G127" s="126"/>
      <c r="H127" s="127"/>
      <c r="I127" s="166"/>
    </row>
    <row r="128" spans="1:9">
      <c r="A128" s="150"/>
      <c r="B128" s="85">
        <v>2022</v>
      </c>
      <c r="C128" s="93">
        <v>37425.33771</v>
      </c>
      <c r="D128" s="11">
        <v>37425.33771</v>
      </c>
      <c r="E128" s="46">
        <f t="shared" si="21"/>
        <v>0</v>
      </c>
      <c r="F128" s="140"/>
      <c r="G128" s="126"/>
      <c r="H128" s="127"/>
      <c r="I128" s="166"/>
    </row>
    <row r="129" spans="1:9" ht="84">
      <c r="A129" s="157" t="s">
        <v>48</v>
      </c>
      <c r="B129" s="100" t="s">
        <v>43</v>
      </c>
      <c r="C129" s="94">
        <v>50584.976459999998</v>
      </c>
      <c r="D129" s="17">
        <f>D130+D131+D132+D133+D134</f>
        <v>86296.576459999997</v>
      </c>
      <c r="E129" s="23">
        <f>D129-C129</f>
        <v>35711.599999999999</v>
      </c>
      <c r="F129" s="137" t="s">
        <v>166</v>
      </c>
      <c r="G129" s="60" t="s">
        <v>224</v>
      </c>
      <c r="H129" s="117" t="s">
        <v>167</v>
      </c>
      <c r="I129" s="176" t="s">
        <v>225</v>
      </c>
    </row>
    <row r="130" spans="1:9" ht="48">
      <c r="A130" s="150"/>
      <c r="B130" s="85">
        <v>2018</v>
      </c>
      <c r="C130" s="93">
        <v>18165.976460000002</v>
      </c>
      <c r="D130" s="11">
        <v>18165.976460000002</v>
      </c>
      <c r="E130" s="24">
        <f>D130-C130</f>
        <v>0</v>
      </c>
      <c r="F130" s="137" t="s">
        <v>165</v>
      </c>
      <c r="G130" s="60" t="s">
        <v>227</v>
      </c>
      <c r="H130" s="117" t="s">
        <v>168</v>
      </c>
      <c r="I130" s="176" t="s">
        <v>226</v>
      </c>
    </row>
    <row r="131" spans="1:9">
      <c r="A131" s="150"/>
      <c r="B131" s="85">
        <v>2019</v>
      </c>
      <c r="C131" s="93">
        <v>16209.5</v>
      </c>
      <c r="D131" s="11">
        <v>22710.2</v>
      </c>
      <c r="E131" s="24">
        <f t="shared" ref="E131:E134" si="22">D131-C131</f>
        <v>6500.7000000000007</v>
      </c>
      <c r="F131" s="140"/>
      <c r="G131" s="126"/>
      <c r="H131" s="127"/>
      <c r="I131" s="166"/>
    </row>
    <row r="132" spans="1:9">
      <c r="A132" s="150"/>
      <c r="B132" s="85">
        <v>2020</v>
      </c>
      <c r="C132" s="93">
        <v>16209.5</v>
      </c>
      <c r="D132" s="11">
        <v>22710.2</v>
      </c>
      <c r="E132" s="24">
        <f t="shared" si="22"/>
        <v>6500.7000000000007</v>
      </c>
      <c r="F132" s="140"/>
      <c r="G132" s="126"/>
      <c r="H132" s="127"/>
      <c r="I132" s="166"/>
    </row>
    <row r="133" spans="1:9">
      <c r="A133" s="150"/>
      <c r="B133" s="85">
        <v>2021</v>
      </c>
      <c r="C133" s="93">
        <v>0</v>
      </c>
      <c r="D133" s="11">
        <v>22710.2</v>
      </c>
      <c r="E133" s="24">
        <f t="shared" si="22"/>
        <v>22710.2</v>
      </c>
      <c r="F133" s="140"/>
      <c r="G133" s="126"/>
      <c r="H133" s="127"/>
      <c r="I133" s="166"/>
    </row>
    <row r="134" spans="1:9" ht="15.75" thickBot="1">
      <c r="A134" s="152"/>
      <c r="B134" s="87">
        <v>2022</v>
      </c>
      <c r="C134" s="97">
        <v>0</v>
      </c>
      <c r="D134" s="14">
        <v>0</v>
      </c>
      <c r="E134" s="31">
        <f t="shared" si="22"/>
        <v>0</v>
      </c>
      <c r="F134" s="141"/>
      <c r="G134" s="146"/>
      <c r="H134" s="147"/>
      <c r="I134" s="167"/>
    </row>
    <row r="135" spans="1:9" ht="15.75" thickBot="1">
      <c r="A135" s="91"/>
      <c r="B135" s="102" t="s">
        <v>49</v>
      </c>
      <c r="C135" s="132">
        <f>C129+C123</f>
        <v>221926.05373000001</v>
      </c>
      <c r="D135" s="28">
        <f t="shared" ref="D135:E135" si="23">D129+D123</f>
        <v>269722.04560999997</v>
      </c>
      <c r="E135" s="29">
        <f t="shared" si="23"/>
        <v>47795.99187999998</v>
      </c>
      <c r="F135" s="142"/>
      <c r="G135" s="123"/>
      <c r="H135" s="27"/>
      <c r="I135" s="114"/>
    </row>
    <row r="136" spans="1:9">
      <c r="A136" s="153"/>
      <c r="B136" s="89">
        <v>2018</v>
      </c>
      <c r="C136" s="133">
        <f>C124+C130</f>
        <v>56491.222890000005</v>
      </c>
      <c r="D136" s="15">
        <f t="shared" ref="D136:E136" si="24">D124+D130</f>
        <v>57970.122889999999</v>
      </c>
      <c r="E136" s="46">
        <f t="shared" si="24"/>
        <v>1478.9000000000015</v>
      </c>
      <c r="F136" s="139"/>
      <c r="G136" s="124" t="s">
        <v>1</v>
      </c>
      <c r="H136" s="148"/>
      <c r="I136" s="165"/>
    </row>
    <row r="137" spans="1:9">
      <c r="A137" s="150"/>
      <c r="B137" s="85">
        <v>2019</v>
      </c>
      <c r="C137" s="93">
        <f>C125+C131</f>
        <v>45229.813710000002</v>
      </c>
      <c r="D137" s="11">
        <f t="shared" ref="D137:E137" si="25">D125+D131</f>
        <v>58108.861669999998</v>
      </c>
      <c r="E137" s="24">
        <f t="shared" si="25"/>
        <v>12879.047960000004</v>
      </c>
      <c r="F137" s="140"/>
      <c r="G137" s="126"/>
      <c r="H137" s="127"/>
      <c r="I137" s="166"/>
    </row>
    <row r="138" spans="1:9">
      <c r="A138" s="150"/>
      <c r="B138" s="85">
        <v>2020</v>
      </c>
      <c r="C138" s="93">
        <f>C126+C132</f>
        <v>45354.341710000001</v>
      </c>
      <c r="D138" s="11">
        <f t="shared" ref="D138:E138" si="26">D126+D132</f>
        <v>58108.861669999998</v>
      </c>
      <c r="E138" s="24">
        <f t="shared" si="26"/>
        <v>12754.519960000001</v>
      </c>
      <c r="F138" s="140"/>
      <c r="G138" s="126"/>
      <c r="H138" s="127"/>
      <c r="I138" s="166"/>
    </row>
    <row r="139" spans="1:9">
      <c r="A139" s="150"/>
      <c r="B139" s="85">
        <v>2021</v>
      </c>
      <c r="C139" s="93">
        <f>C127+C133</f>
        <v>37425.33771</v>
      </c>
      <c r="D139" s="11">
        <f t="shared" ref="D139:E139" si="27">D127+D133</f>
        <v>58108.861669999998</v>
      </c>
      <c r="E139" s="24">
        <f t="shared" si="27"/>
        <v>20683.523960000002</v>
      </c>
      <c r="F139" s="140"/>
      <c r="G139" s="126"/>
      <c r="H139" s="127"/>
      <c r="I139" s="166"/>
    </row>
    <row r="140" spans="1:9" ht="15.75" thickBot="1">
      <c r="A140" s="152"/>
      <c r="B140" s="87">
        <v>2022</v>
      </c>
      <c r="C140" s="97">
        <f>C128+C134</f>
        <v>37425.33771</v>
      </c>
      <c r="D140" s="14">
        <f t="shared" ref="D140:E140" si="28">D128+D134</f>
        <v>37425.33771</v>
      </c>
      <c r="E140" s="31">
        <f t="shared" si="28"/>
        <v>0</v>
      </c>
      <c r="F140" s="141"/>
      <c r="G140" s="146"/>
      <c r="H140" s="147"/>
      <c r="I140" s="167"/>
    </row>
    <row r="141" spans="1:9" ht="15.75" thickBot="1">
      <c r="A141" s="131"/>
      <c r="B141" s="135" t="s">
        <v>50</v>
      </c>
      <c r="C141" s="134">
        <f>C135+C116+C21</f>
        <v>6499918.4628600003</v>
      </c>
      <c r="D141" s="30">
        <f>D135+D116+D21</f>
        <v>6797919.4457900003</v>
      </c>
      <c r="E141" s="138">
        <f>E135+E116+E21</f>
        <v>298000.98292999959</v>
      </c>
      <c r="F141" s="142"/>
      <c r="G141" s="123"/>
      <c r="H141" s="27"/>
      <c r="I141" s="114"/>
    </row>
    <row r="142" spans="1:9">
      <c r="A142" s="153"/>
      <c r="B142" s="89">
        <v>2018</v>
      </c>
      <c r="C142" s="133">
        <f t="shared" ref="C142:E145" si="29">C22+C117+C136</f>
        <v>2089287.7556200002</v>
      </c>
      <c r="D142" s="15">
        <f t="shared" si="29"/>
        <v>2058559.612</v>
      </c>
      <c r="E142" s="46">
        <f t="shared" si="29"/>
        <v>-30728.143620000126</v>
      </c>
      <c r="F142" s="139" t="s">
        <v>1</v>
      </c>
      <c r="G142" s="124"/>
      <c r="H142" s="148"/>
      <c r="I142" s="165"/>
    </row>
    <row r="143" spans="1:9">
      <c r="A143" s="150"/>
      <c r="B143" s="85">
        <v>2019</v>
      </c>
      <c r="C143" s="93">
        <f t="shared" si="29"/>
        <v>1624161.5144899997</v>
      </c>
      <c r="D143" s="11">
        <f t="shared" si="29"/>
        <v>1556630.66817</v>
      </c>
      <c r="E143" s="24">
        <f t="shared" si="29"/>
        <v>-67530.846319999953</v>
      </c>
      <c r="F143" s="140"/>
      <c r="G143" s="126"/>
      <c r="H143" s="127"/>
      <c r="I143" s="166"/>
    </row>
    <row r="144" spans="1:9">
      <c r="A144" s="150"/>
      <c r="B144" s="85">
        <v>2020</v>
      </c>
      <c r="C144" s="93">
        <f t="shared" si="29"/>
        <v>1624997.5727600001</v>
      </c>
      <c r="D144" s="11">
        <f t="shared" si="29"/>
        <v>1515933.6909699996</v>
      </c>
      <c r="E144" s="24">
        <f t="shared" si="29"/>
        <v>-109063.88179000049</v>
      </c>
      <c r="F144" s="140"/>
      <c r="G144" s="126"/>
      <c r="H144" s="127"/>
      <c r="I144" s="166"/>
    </row>
    <row r="145" spans="1:9">
      <c r="A145" s="150"/>
      <c r="B145" s="85">
        <v>2021</v>
      </c>
      <c r="C145" s="93">
        <f t="shared" si="29"/>
        <v>1057658.0348100001</v>
      </c>
      <c r="D145" s="11">
        <f t="shared" si="29"/>
        <v>1562981.8894699998</v>
      </c>
      <c r="E145" s="24">
        <f t="shared" si="29"/>
        <v>505323.85465999984</v>
      </c>
      <c r="F145" s="140"/>
      <c r="G145" s="126"/>
      <c r="H145" s="127"/>
      <c r="I145" s="166"/>
    </row>
    <row r="146" spans="1:9" ht="15.75" thickBot="1">
      <c r="A146" s="168"/>
      <c r="B146" s="90">
        <v>2022</v>
      </c>
      <c r="C146" s="169">
        <f>C26+C121+C134</f>
        <v>0</v>
      </c>
      <c r="D146" s="81">
        <f>D26+D121+D134</f>
        <v>0</v>
      </c>
      <c r="E146" s="170">
        <f>E26+E121+E134</f>
        <v>0</v>
      </c>
      <c r="F146" s="143"/>
      <c r="G146" s="129"/>
      <c r="H146" s="149"/>
      <c r="I146" s="171"/>
    </row>
    <row r="147" spans="1:9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>
      <c r="A233" s="10"/>
      <c r="B233" s="10"/>
      <c r="C233" s="10"/>
      <c r="D233" s="10"/>
      <c r="E233" s="10"/>
      <c r="F233" s="10"/>
      <c r="G233" s="10"/>
      <c r="H233" s="10"/>
      <c r="I233" s="10"/>
    </row>
  </sheetData>
  <mergeCells count="15">
    <mergeCell ref="A8:I8"/>
    <mergeCell ref="A27:I27"/>
    <mergeCell ref="A122:I122"/>
    <mergeCell ref="A2:I2"/>
    <mergeCell ref="F61:F66"/>
    <mergeCell ref="H1:I1"/>
    <mergeCell ref="A4:A6"/>
    <mergeCell ref="B4:B6"/>
    <mergeCell ref="C4:E4"/>
    <mergeCell ref="F4:F6"/>
    <mergeCell ref="G4:H4"/>
    <mergeCell ref="I4:I6"/>
    <mergeCell ref="D5:D6"/>
    <mergeCell ref="E5:E6"/>
    <mergeCell ref="H5:H6"/>
  </mergeCells>
  <pageMargins left="0" right="0" top="0" bottom="0" header="0" footer="0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2019-01-31T21:52:09Z</dcterms:modified>
</cp:coreProperties>
</file>