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Лист1!$6:$9</definedName>
  </definedNames>
  <calcPr calcId="125725"/>
</workbook>
</file>

<file path=xl/calcChain.xml><?xml version="1.0" encoding="utf-8"?>
<calcChain xmlns="http://schemas.openxmlformats.org/spreadsheetml/2006/main">
  <c r="E99" i="2"/>
  <c r="E100"/>
  <c r="E101"/>
  <c r="E102"/>
  <c r="E103"/>
  <c r="E104"/>
  <c r="D97"/>
  <c r="D98" s="1"/>
  <c r="C97"/>
  <c r="C98" s="1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69"/>
  <c r="E63"/>
  <c r="E64"/>
  <c r="E65"/>
  <c r="E66"/>
  <c r="E67"/>
  <c r="E68"/>
  <c r="E62"/>
  <c r="H122" i="1"/>
  <c r="I122"/>
  <c r="J122" s="1"/>
  <c r="H123"/>
  <c r="I123"/>
  <c r="J123"/>
  <c r="H124"/>
  <c r="I124"/>
  <c r="J124" s="1"/>
  <c r="H125"/>
  <c r="J125" s="1"/>
  <c r="I125"/>
  <c r="H126"/>
  <c r="I126"/>
  <c r="J126" s="1"/>
  <c r="H127"/>
  <c r="I127"/>
  <c r="J127" s="1"/>
  <c r="J121"/>
  <c r="I121"/>
  <c r="H121"/>
  <c r="E58" i="2"/>
  <c r="E59"/>
  <c r="E60"/>
  <c r="E57"/>
  <c r="E56"/>
  <c r="E55"/>
  <c r="E54"/>
  <c r="H106" i="1"/>
  <c r="I106"/>
  <c r="J106"/>
  <c r="H107"/>
  <c r="I107"/>
  <c r="J107"/>
  <c r="H108"/>
  <c r="I108"/>
  <c r="J108"/>
  <c r="H109"/>
  <c r="I109"/>
  <c r="J109"/>
  <c r="H110"/>
  <c r="I110"/>
  <c r="J110"/>
  <c r="H111"/>
  <c r="I111"/>
  <c r="J111"/>
  <c r="J105"/>
  <c r="I105"/>
  <c r="H105"/>
  <c r="E53" i="2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27"/>
  <c r="E28"/>
  <c r="E29"/>
  <c r="E30"/>
  <c r="E31"/>
  <c r="E32"/>
  <c r="E26"/>
  <c r="H60" i="1"/>
  <c r="I60"/>
  <c r="J60"/>
  <c r="H61"/>
  <c r="I61"/>
  <c r="J61"/>
  <c r="H62"/>
  <c r="I62"/>
  <c r="J62"/>
  <c r="H63"/>
  <c r="I63"/>
  <c r="J63"/>
  <c r="H64"/>
  <c r="I64"/>
  <c r="J64"/>
  <c r="H65"/>
  <c r="I65"/>
  <c r="J65"/>
  <c r="J59"/>
  <c r="I59"/>
  <c r="H59"/>
  <c r="E23" i="2"/>
  <c r="E22"/>
  <c r="E21"/>
  <c r="E20"/>
  <c r="E19"/>
  <c r="E18"/>
  <c r="E17"/>
  <c r="E15"/>
  <c r="E14"/>
  <c r="E13"/>
  <c r="E12"/>
  <c r="E11"/>
  <c r="E10"/>
  <c r="E9"/>
  <c r="E43" i="1"/>
  <c r="E44"/>
  <c r="E45"/>
  <c r="E46"/>
  <c r="E47"/>
  <c r="E42"/>
  <c r="E41"/>
  <c r="D178"/>
  <c r="E178" s="1"/>
  <c r="C179"/>
  <c r="D173"/>
  <c r="D180" s="1"/>
  <c r="D172"/>
  <c r="D179" s="1"/>
  <c r="C173"/>
  <c r="C180" s="1"/>
  <c r="C172"/>
  <c r="D171"/>
  <c r="C171"/>
  <c r="C178" s="1"/>
  <c r="D170"/>
  <c r="E170" s="1"/>
  <c r="C170"/>
  <c r="C177" s="1"/>
  <c r="E34"/>
  <c r="E37"/>
  <c r="E38"/>
  <c r="E39"/>
  <c r="E40"/>
  <c r="E36"/>
  <c r="E35"/>
  <c r="D169"/>
  <c r="D176" s="1"/>
  <c r="C169"/>
  <c r="D168"/>
  <c r="C168"/>
  <c r="C175" s="1"/>
  <c r="E14"/>
  <c r="E15"/>
  <c r="E16"/>
  <c r="E17"/>
  <c r="E18"/>
  <c r="E19"/>
  <c r="E13"/>
  <c r="E161"/>
  <c r="E162"/>
  <c r="E163"/>
  <c r="E164"/>
  <c r="E165"/>
  <c r="E166"/>
  <c r="E160"/>
  <c r="E153"/>
  <c r="E154"/>
  <c r="E155"/>
  <c r="E156"/>
  <c r="E157"/>
  <c r="E158"/>
  <c r="E152"/>
  <c r="E145"/>
  <c r="E146"/>
  <c r="E147"/>
  <c r="E148"/>
  <c r="E149"/>
  <c r="E150"/>
  <c r="E144"/>
  <c r="E136"/>
  <c r="E129"/>
  <c r="E130"/>
  <c r="E131"/>
  <c r="E132"/>
  <c r="E133"/>
  <c r="E134"/>
  <c r="E128"/>
  <c r="E122"/>
  <c r="E123"/>
  <c r="E124"/>
  <c r="E125"/>
  <c r="E126"/>
  <c r="E127"/>
  <c r="E121"/>
  <c r="E113"/>
  <c r="E114"/>
  <c r="E115"/>
  <c r="E116"/>
  <c r="E117"/>
  <c r="E118"/>
  <c r="D112"/>
  <c r="C112"/>
  <c r="E106"/>
  <c r="E107"/>
  <c r="E108"/>
  <c r="E109"/>
  <c r="E110"/>
  <c r="D105"/>
  <c r="C105"/>
  <c r="E98"/>
  <c r="E99"/>
  <c r="E100"/>
  <c r="E101"/>
  <c r="E102"/>
  <c r="E103"/>
  <c r="E97"/>
  <c r="E90"/>
  <c r="E91"/>
  <c r="E92"/>
  <c r="E93"/>
  <c r="E94"/>
  <c r="E95"/>
  <c r="E89"/>
  <c r="E82"/>
  <c r="E83"/>
  <c r="E84"/>
  <c r="E85"/>
  <c r="E86"/>
  <c r="E87"/>
  <c r="E81"/>
  <c r="E74"/>
  <c r="E75"/>
  <c r="E76"/>
  <c r="E77"/>
  <c r="E78"/>
  <c r="E79"/>
  <c r="E73"/>
  <c r="E67"/>
  <c r="E68"/>
  <c r="E69"/>
  <c r="E70"/>
  <c r="E71"/>
  <c r="E72"/>
  <c r="E66"/>
  <c r="E60"/>
  <c r="E61"/>
  <c r="E62"/>
  <c r="E63"/>
  <c r="E64"/>
  <c r="E65"/>
  <c r="E59"/>
  <c r="E50"/>
  <c r="E51"/>
  <c r="E52"/>
  <c r="E53"/>
  <c r="E54"/>
  <c r="E55"/>
  <c r="E49"/>
  <c r="E97" i="2" l="1"/>
  <c r="E98"/>
  <c r="D177" i="1"/>
  <c r="E177" s="1"/>
  <c r="E169"/>
  <c r="E180"/>
  <c r="C176"/>
  <c r="E176" s="1"/>
  <c r="E168"/>
  <c r="E179"/>
  <c r="D167"/>
  <c r="E172"/>
  <c r="D175"/>
  <c r="E175" s="1"/>
  <c r="C167"/>
  <c r="C174" s="1"/>
  <c r="E112"/>
  <c r="E173"/>
  <c r="E171"/>
  <c r="E105"/>
  <c r="E167" l="1"/>
  <c r="D174"/>
  <c r="E174" s="1"/>
</calcChain>
</file>

<file path=xl/sharedStrings.xml><?xml version="1.0" encoding="utf-8"?>
<sst xmlns="http://schemas.openxmlformats.org/spreadsheetml/2006/main" count="275" uniqueCount="160">
  <si>
    <t>№ подмероприятия</t>
  </si>
  <si>
    <t xml:space="preserve">Наименование </t>
  </si>
  <si>
    <t xml:space="preserve">Постановление от 05.07.2018 </t>
  </si>
  <si>
    <t>№ 1409</t>
  </si>
  <si>
    <t>Проект постановления</t>
  </si>
  <si>
    <r>
      <t xml:space="preserve">Отклонение  </t>
    </r>
    <r>
      <rPr>
        <sz val="9"/>
        <color rgb="FF000000"/>
        <rFont val="Times New Roman"/>
        <family val="1"/>
        <charset val="204"/>
      </rPr>
      <t>(гр.4-гр.3)</t>
    </r>
  </si>
  <si>
    <t>Подпрограмма 1 «Развитие и совершенствование информационного общества»</t>
  </si>
  <si>
    <t>Создание условий для развития информационной среды в области образования</t>
  </si>
  <si>
    <t>Создание открытых информационных систем в учреждениях культуры городского округа</t>
  </si>
  <si>
    <t xml:space="preserve">8 766,0 </t>
  </si>
  <si>
    <t>Информатизация  управления городского округа</t>
  </si>
  <si>
    <t>Создание условий для формирования информационной системы статистического учета и мониторинга социальной поддержки населения городского округа; обучение и социальная реабилитация детей с ограниченными возможностями здоровья</t>
  </si>
  <si>
    <t>Итого ПП 1:</t>
  </si>
  <si>
    <t>Подпрограмма 2 «Развитие архивного дела»</t>
  </si>
  <si>
    <t>Обеспечение реализации муниципальных услуг и функций, в том числе по выполнению государственных полномочий Камчатского края (содержание муниципальных учреждений городского округа)</t>
  </si>
  <si>
    <t>Подпрограмма 3 «Обеспечение деятельности органов администрации Петропавловск-Камчатского городского округа»</t>
  </si>
  <si>
    <t>Задача 1 «Обеспечение правовых, кадровых, бухгалтерских, финансово-аналитических, информационных, материально-технических, хозяйственных условий для осуществления деятельности органов администрации  Петропавловск-Камчатского городского округа»</t>
  </si>
  <si>
    <t>Обеспечение деятельности органов администрации Петропавловск-Камчатского городского округа в части исполнения функций муниципальной службы</t>
  </si>
  <si>
    <t>Обеспечение деятельности органов администрации Петропавловск-Камчатского городского округа в части исполнения функций, не связанных с муниципальной службой</t>
  </si>
  <si>
    <t>Организация материально-технического и хозяйственного обеспечения деятельности органов администрации Петропавловск-Камчатского городского округа</t>
  </si>
  <si>
    <t>Обеспечение деятельности органов администрации Петропавловск-Камчатского городского округа в части информационной политики</t>
  </si>
  <si>
    <t>Исполнение судебных актов по обращению взыскания на средства бюджета Петропавловск-Камчатского городского округа (в том числе мировых соглашений)</t>
  </si>
  <si>
    <t>Взносы в ассоциации</t>
  </si>
  <si>
    <t>Внесение взносов на капитальный ремонт общего имущества многоквартирного дома соразмерно своей доле в праве общей собственности на это имущество</t>
  </si>
  <si>
    <t>Уплата налога на имущество</t>
  </si>
  <si>
    <t>Задача 2 «Обеспечение контрольных функций в различных сферах деятельности органов администрации Петропавловск-Камчатского городского округа»</t>
  </si>
  <si>
    <t>Специализированные работы, услуги (межевание, кадастровые работы, оценка, охрана, энергоаудит, страхование и т.п.)</t>
  </si>
  <si>
    <t>Обеспечение деятельности административной комиссии в целях привлечения к административной ответственности, предусмотренной законом Камчатского края</t>
  </si>
  <si>
    <t>Итого ПП 3:</t>
  </si>
  <si>
    <t>Всего:</t>
  </si>
  <si>
    <t>1.1.1</t>
  </si>
  <si>
    <t>1.1.2</t>
  </si>
  <si>
    <t>1.1.3</t>
  </si>
  <si>
    <t>2.1</t>
  </si>
  <si>
    <t>3.1.1</t>
  </si>
  <si>
    <t>3.1.2</t>
  </si>
  <si>
    <t>3.1.3</t>
  </si>
  <si>
    <t>3.2.1</t>
  </si>
  <si>
    <t>3.3</t>
  </si>
  <si>
    <t>3.4.1</t>
  </si>
  <si>
    <t>3.5.1</t>
  </si>
  <si>
    <t>3.5.2</t>
  </si>
  <si>
    <t>3.2</t>
  </si>
  <si>
    <t>3.3.1</t>
  </si>
  <si>
    <t>3.4</t>
  </si>
  <si>
    <t>Объемы финансирования</t>
  </si>
  <si>
    <t>1.1</t>
  </si>
  <si>
    <t>Информатизация</t>
  </si>
  <si>
    <t>21 542,34125</t>
  </si>
  <si>
    <t>14 169,26625</t>
  </si>
  <si>
    <t>37 456,031</t>
  </si>
  <si>
    <t>39 272,291</t>
  </si>
  <si>
    <t>33 896,891</t>
  </si>
  <si>
    <t>56 031,6075</t>
  </si>
  <si>
    <t>125 865,213</t>
  </si>
  <si>
    <t>15 913,68975</t>
  </si>
  <si>
    <t>25 103,02475</t>
  </si>
  <si>
    <t>28 816,891</t>
  </si>
  <si>
    <t>69 833,6055</t>
  </si>
  <si>
    <t xml:space="preserve"> </t>
  </si>
  <si>
    <t>3.1</t>
  </si>
  <si>
    <t>Обеспечение исполнения мероприятий программ и полномочий органов администрации городского округа, в том числе выполнение государственных полномочий Камчатского кря (содержание органов администрации городского округа)</t>
  </si>
  <si>
    <t>Информационные услуги (размещение ив СМИ, изготовление печатной продукции, баннеров, наглядных материалов и т.п.)</t>
  </si>
  <si>
    <t>3.5</t>
  </si>
  <si>
    <t>Уплата налогов, сборов и иных платежей</t>
  </si>
  <si>
    <t>Обеспечение деятельности коллегиальных органов</t>
  </si>
  <si>
    <t>Целевые показатели</t>
  </si>
  <si>
    <t>Задача 1 "Развитие информационной среды в области культуры и в сфере управления городским округом"</t>
  </si>
  <si>
    <r>
      <rPr>
        <b/>
        <sz val="10"/>
        <color theme="1"/>
        <rFont val="Times New Roman"/>
        <family val="1"/>
        <charset val="204"/>
      </rPr>
      <t>Целевые показатели не меняются.</t>
    </r>
    <r>
      <rPr>
        <sz val="10"/>
        <color theme="1"/>
        <rFont val="Times New Roman"/>
        <family val="1"/>
        <charset val="204"/>
      </rPr>
      <t xml:space="preserve"> Количество штатных единиц, обслуживаемых в рамах кадрового обеспечения органов администрации городского округа и муниципальных учреждений городского округа (в год) осталось на прежнем уровне и составляет - 579 единиц ежегодно. Такие показатели как: объем исполнения обращений граждан и юридических лиц в службу "одного окна"; доля зданий, помещений и прилегающей территории, содержащихся в надлежащем состоянии в соответствии с правилами и нормами санитарии, технической и противопожарной безопасности, по отношению к общему количеству; доля автомобильного транспорта, выпускаемого на линию согласно заявкам и графикам в технически исправном состоянии, по отношению к общему количеству составляют по 100% ежегодно.</t>
    </r>
  </si>
  <si>
    <r>
      <rPr>
        <b/>
        <sz val="10"/>
        <color theme="1"/>
        <rFont val="Times New Roman"/>
        <family val="1"/>
        <charset val="204"/>
      </rPr>
      <t>Целевые показатели не меняются</t>
    </r>
    <r>
      <rPr>
        <sz val="10"/>
        <color theme="1"/>
        <rFont val="Times New Roman"/>
        <family val="1"/>
        <charset val="204"/>
      </rPr>
      <t>. Количество выпусков печатного издания "Град Петра и Павла"- 55 единиц ежегодно; количество официальных пресс-релизов администрации городского округа, направленных в СМИ и на сайт - 259 единиц ежегодно; количество проведенных пресс-конференций, брифингов, выступлений в СМИ с участием должностных лиц администрации городского округа - 700 единиц ежегодно.</t>
    </r>
  </si>
  <si>
    <r>
      <rPr>
        <b/>
        <sz val="10"/>
        <color theme="1"/>
        <rFont val="Times New Roman"/>
        <family val="1"/>
        <charset val="204"/>
      </rPr>
      <t>Целевые показатели не меняются</t>
    </r>
    <r>
      <rPr>
        <sz val="10"/>
        <color theme="1"/>
        <rFont val="Times New Roman"/>
        <family val="1"/>
        <charset val="204"/>
      </rPr>
      <t>. Исполнение судебных актов - 100% ежегодно; доля неисполненных судебных акта - 0% ежегодно.</t>
    </r>
  </si>
  <si>
    <r>
      <rPr>
        <b/>
        <sz val="10"/>
        <color theme="1"/>
        <rFont val="Times New Roman"/>
        <family val="1"/>
        <charset val="204"/>
      </rPr>
      <t>Целевые показатели не меняются</t>
    </r>
    <r>
      <rPr>
        <sz val="10"/>
        <color theme="1"/>
        <rFont val="Times New Roman"/>
        <family val="1"/>
        <charset val="204"/>
      </rPr>
      <t xml:space="preserve">, а именно: объем исполненных обязательств по уплате членских взносов в ассоциации - 100% ежегодно. Вместе с тем, </t>
    </r>
    <r>
      <rPr>
        <b/>
        <sz val="10"/>
        <color theme="1"/>
        <rFont val="Times New Roman"/>
        <family val="1"/>
        <charset val="204"/>
      </rPr>
      <t>изменяется показатель</t>
    </r>
    <r>
      <rPr>
        <sz val="10"/>
        <color theme="1"/>
        <rFont val="Times New Roman"/>
        <family val="1"/>
        <charset val="204"/>
      </rPr>
      <t>: участие городского округа в межмуниципальном сотрудничестве (союзы, ассоциации) (единиц в год), а именно:</t>
    </r>
  </si>
  <si>
    <r>
      <rPr>
        <b/>
        <sz val="10"/>
        <color theme="1"/>
        <rFont val="Times New Roman"/>
        <family val="1"/>
        <charset val="204"/>
      </rPr>
      <t>Целевые показатели не меняются</t>
    </r>
    <r>
      <rPr>
        <sz val="10"/>
        <color theme="1"/>
        <rFont val="Times New Roman"/>
        <family val="1"/>
        <charset val="204"/>
      </rPr>
      <t xml:space="preserve">, а именно: количество контрольных мероприятий - 18 единиц ежегодно; объем обеспечения гарантий в части страхования на случай причинения вреда здоровью в связи с исполнением ими служебных обязанностей - 100% ежегодн; доля устраненных финансовых нарушений - 100% ежегодно;обеспечение реализации государственных полномочий Камчатского края по осуществлению государственного регионального жилищного надзора - 100% ежегодно. Вместе с тем, </t>
    </r>
    <r>
      <rPr>
        <b/>
        <sz val="10"/>
        <color theme="1"/>
        <rFont val="Times New Roman"/>
        <family val="1"/>
        <charset val="204"/>
      </rPr>
      <t>изменяется показатель</t>
    </r>
    <r>
      <rPr>
        <sz val="10"/>
        <color theme="1"/>
        <rFont val="Times New Roman"/>
        <family val="1"/>
        <charset val="204"/>
      </rPr>
      <t>: численность муниципальных служащих, застрахованных на случай причинения вреда здоровью, в связи с исполнениями служебных обязанностей с 15 человек до 20 человек ежегодно.</t>
    </r>
  </si>
  <si>
    <r>
      <rPr>
        <b/>
        <sz val="10"/>
        <color theme="1"/>
        <rFont val="Times New Roman"/>
        <family val="1"/>
        <charset val="204"/>
      </rPr>
      <t>Вновь введены целевые показатели</t>
    </r>
    <r>
      <rPr>
        <sz val="10"/>
        <color theme="1"/>
        <rFont val="Times New Roman"/>
        <family val="1"/>
        <charset val="204"/>
      </rPr>
      <t>: объем исполнения обращений граждан о необходимости уточнения грапниц земельных участков - 100% ежегодно; доля нерассмотренных обращений - 0% ежегодно.</t>
    </r>
  </si>
  <si>
    <r>
      <rPr>
        <b/>
        <sz val="10"/>
        <color theme="1"/>
        <rFont val="Times New Roman"/>
        <family val="1"/>
        <charset val="204"/>
      </rPr>
      <t>Целевые показатели не меняются</t>
    </r>
    <r>
      <rPr>
        <sz val="10"/>
        <color theme="1"/>
        <rFont val="Times New Roman"/>
        <family val="1"/>
        <charset val="204"/>
      </rPr>
      <t>, а именно: количество заседаний административных комиссии - 30 единиц ежегодно; количество протоколов, рассмотренных административной комиссией - 1000 единиц ежегодно.</t>
    </r>
  </si>
  <si>
    <t>Мероприятие исключено.</t>
  </si>
  <si>
    <r>
      <rPr>
        <b/>
        <sz val="10"/>
        <color theme="1"/>
        <rFont val="Times New Roman"/>
        <family val="1"/>
        <charset val="204"/>
      </rPr>
      <t>Вновь введены целевые показатели</t>
    </r>
    <r>
      <rPr>
        <sz val="10"/>
        <color theme="1"/>
        <rFont val="Times New Roman"/>
        <family val="1"/>
        <charset val="204"/>
      </rPr>
      <t>: объем исполненных налоговых платежей, сборов и иных платежей - 100% ежегодно; доля просроченных платежей - 0 % ежегодно. (Контрольное управление)</t>
    </r>
  </si>
  <si>
    <r>
      <rPr>
        <b/>
        <sz val="10"/>
        <color theme="1"/>
        <rFont val="Times New Roman"/>
        <family val="1"/>
        <charset val="204"/>
      </rPr>
      <t xml:space="preserve">Целевые показатели не меняются. </t>
    </r>
    <r>
      <rPr>
        <sz val="10"/>
        <color theme="1"/>
        <rFont val="Times New Roman"/>
        <family val="1"/>
        <charset val="204"/>
      </rPr>
      <t>Объем исполненных налоговых платежей, сборов и иных платежей - 100% ежегодно; доля просроченных платежей - 0% ежегодно.  (Управление делами, Администрация)</t>
    </r>
  </si>
  <si>
    <r>
      <rPr>
        <b/>
        <sz val="9"/>
        <color rgb="FF000000"/>
        <rFont val="Times New Roman"/>
        <family val="1"/>
        <charset val="204"/>
      </rPr>
      <t>Мероприятие исключено</t>
    </r>
    <r>
      <rPr>
        <sz val="9"/>
        <color rgb="FF000000"/>
        <rFont val="Times New Roman"/>
        <family val="1"/>
        <charset val="204"/>
      </rPr>
      <t xml:space="preserve"> в связи с отсутствием полномочий у Управления делами администрации городского округа осуществлять закупки товаров, работ, слуг в сфере ИКТ для образовательных учреждений</t>
    </r>
  </si>
  <si>
    <r>
      <t xml:space="preserve">Меняется целевой показатель </t>
    </r>
    <r>
      <rPr>
        <sz val="10"/>
        <color theme="1"/>
        <rFont val="Times New Roman"/>
        <family val="1"/>
        <charset val="204"/>
      </rPr>
      <t xml:space="preserve">в связи с уточнением технических заданий и расчетов на поставку организационной техники для учреждений культуры.  </t>
    </r>
  </si>
  <si>
    <r>
      <rPr>
        <b/>
        <sz val="10"/>
        <color theme="1"/>
        <rFont val="Times New Roman"/>
        <family val="1"/>
        <charset val="204"/>
      </rPr>
      <t>Меняется целевой показатель</t>
    </r>
    <r>
      <rPr>
        <sz val="10"/>
        <color theme="1"/>
        <rFont val="Times New Roman"/>
        <family val="1"/>
        <charset val="204"/>
      </rPr>
      <t>: количество информационных систем, требующих закупки лицензий и услуг по техническому сопровождению (единиц в год) с 13 единиц до 24 единиц ежегодно.</t>
    </r>
  </si>
  <si>
    <r>
      <t xml:space="preserve">Целевые показатели не меняются.  </t>
    </r>
    <r>
      <rPr>
        <sz val="10"/>
        <color theme="1"/>
        <rFont val="Times New Roman"/>
        <family val="1"/>
        <charset val="204"/>
      </rPr>
      <t>Количество документов постоянного хранения Архивного фонда РФ - 500 единиц ежегодно; количество документов по личному составу ликвидированных негосударственных организаций - 1500 единиц ежегодно; доля обработанных списков организаций - источников комплектования архивного фонда Архива - 100%; доля органов местного самоуправления, муниципальных учреждений городского округа, получивших методическую и практическую помощь, от общего числа обратившихся - 100%. Повышение фонда оплаты труда работников Архива.</t>
    </r>
  </si>
  <si>
    <t>Сравнительный анализ изменений объемов финансирования и значений целевых показателей, вносимых проектом постановления по муниципальной программе "Совершенствование системы муниципального управления Петропавловск-Камчатским городским округом", утвержденной постановлением администрации Петропавловск-Камчатского городского округа от 12.10.2016 № 1979</t>
  </si>
  <si>
    <t>(тыс.руб.)</t>
  </si>
  <si>
    <t>Приложение № 1</t>
  </si>
  <si>
    <t>Постановление от 05.07.2018  № 1409</t>
  </si>
  <si>
    <t>Наименование мероприятия</t>
  </si>
  <si>
    <t>Наименование целевых показателей (индикаторов)</t>
  </si>
  <si>
    <t>исключен</t>
  </si>
  <si>
    <t>Количество детей с ограниченными возможностями здоровья, задействованных в проекте дистанционного обучения, посредством использования средств ИКТ(в год)</t>
  </si>
  <si>
    <t>21 чел.ежегодно</t>
  </si>
  <si>
    <t>Коэфф.обновления техники органов местного самоуправления (нараст.итогом)</t>
  </si>
  <si>
    <t>2019-90%;2020-2024-по 100% в год</t>
  </si>
  <si>
    <t>Коэфф.утилизации устаревшей техники (нараст.итогом)</t>
  </si>
  <si>
    <t>2019-40%;2020-50%;2021-60%;2022-70%;2023-80%;2024-90%</t>
  </si>
  <si>
    <t>Коэфф.планового обновления программного обеспечения (нараст.итогом)</t>
  </si>
  <si>
    <t>по 100% ежегодно</t>
  </si>
  <si>
    <t>Количество объектов информатизации (выделенных помещений) в отношении которых осуществляются аттестация и периодический контроль (в год)</t>
  </si>
  <si>
    <t>по 2 единицы в год</t>
  </si>
  <si>
    <t>Количество информационных систем требующих закупки лицензий и услуг по техническому сопровождению (в год)</t>
  </si>
  <si>
    <t>по 13 единиц в год</t>
  </si>
  <si>
    <t xml:space="preserve">Количество документов постоянного хранения Архивного фонда РФ </t>
  </si>
  <si>
    <t>по 500 единиц ежегодно</t>
  </si>
  <si>
    <t>по 1500 единиц ежегодно</t>
  </si>
  <si>
    <t>Количество документов по личному составу ликвидированных негосударственных организаций</t>
  </si>
  <si>
    <t>Доля обработанных списков организаций - источников комплектования архивного фонда Архива</t>
  </si>
  <si>
    <t xml:space="preserve">Доля органов местного самоуправления, муниципальных учреждений городского округа, получивших методическую и практическую помощь, от общего числа обратившихся </t>
  </si>
  <si>
    <t xml:space="preserve">Количество штатных единиц, обслуживаемых в рамах кадрового обеспечения органов администрации городского округа и муниципальных учреждений городского округа (в год) </t>
  </si>
  <si>
    <t>Объем исполнения обращений граждан и юридических лиц в службу "одного окна"</t>
  </si>
  <si>
    <t>Доля зданий, помещений и прилегающей территории, содержащихся в надлежащем состоянии в соответствии с правилами и нормами санитарии, технической и противопожарной безопасности, по отношению к общему количеству</t>
  </si>
  <si>
    <t>Доля автомобильного транспорта, выпускаемого на линию согласно заявкам и графикам в технически исправном состоянии, по отношению к общему количеству</t>
  </si>
  <si>
    <t>по 579 единиц ежегодно</t>
  </si>
  <si>
    <t>Количество выпусков печатного издания "Град Петра и Павла"</t>
  </si>
  <si>
    <t>по 259 единиц ежегодно</t>
  </si>
  <si>
    <t>Количество официальных пресс-релизов администрации городского округа, направленных в СМИ и на сайт</t>
  </si>
  <si>
    <t>Количество проведенных пресс-конференций, брифингов, выступлений в СМИ с участием должностных лиц администрации городского округ</t>
  </si>
  <si>
    <t>по 55 единиц ежегодно</t>
  </si>
  <si>
    <t>по 700 единиц ежегодно</t>
  </si>
  <si>
    <t>Исполнение судебных актов</t>
  </si>
  <si>
    <t>Доля неисполнения судебных актов</t>
  </si>
  <si>
    <t>Участие городского округа в межмуниципальном сотрудничестве (союзы, ассоциации) (единиц в год)</t>
  </si>
  <si>
    <t>Объем исполненных обязательств по уплате членских взносов в ассоциации</t>
  </si>
  <si>
    <t>по 7 единиц ежегодно</t>
  </si>
  <si>
    <t>по 8 единиц ежегодно</t>
  </si>
  <si>
    <t>Объем исполненных налоговых платежей, сборов и иных платежей</t>
  </si>
  <si>
    <t>Доля просроченных налоговых платежей, сборов и иных платежей в общем объеме налоговых платежей, сборов и иных платежей</t>
  </si>
  <si>
    <t>по 0% ежегодно</t>
  </si>
  <si>
    <t xml:space="preserve">Количество контрольных мероприятий </t>
  </si>
  <si>
    <t xml:space="preserve">Объем обеспечения гарантий в части страхования на случай причинения вреда здоровью в связи с исполнением ими служебных обязанностей </t>
  </si>
  <si>
    <t>Численность муниципальных служащих, застрахованных на случай причинения вреда здоровью, в связи с исполнениями служебных обязанностей</t>
  </si>
  <si>
    <t>по 18 единиц в год</t>
  </si>
  <si>
    <t>по 15 человек в год</t>
  </si>
  <si>
    <t>по 20 человек в год</t>
  </si>
  <si>
    <t>Доля устраненных финансовых нарушений - 100% ежегодно;</t>
  </si>
  <si>
    <t>Обеспечение реализации государственных полномочий Камчатского края по осуществлению государственного регионального жилищного надзора</t>
  </si>
  <si>
    <t>Доля нерассмотренных обращений</t>
  </si>
  <si>
    <t>Количество заседаний административной комиссии при администрации Петропавловск-Камчатского городского округа (в год)</t>
  </si>
  <si>
    <t>Количество протоколов, рассмотренных административной комиссией</t>
  </si>
  <si>
    <t>Численность муниципальных служащих, застрахованных на случай причинения вреда здоровью, в связи с исполнениями служебных обязанностей (в год)</t>
  </si>
  <si>
    <t>по 30 единиц ежегодно</t>
  </si>
  <si>
    <t>по 1000 единиц ежегодно</t>
  </si>
  <si>
    <t>по 15 человек ежегодно</t>
  </si>
  <si>
    <t>Обеспечение деятельности коллегиальных органов*</t>
  </si>
  <si>
    <t>нет</t>
  </si>
  <si>
    <t>по 24 единицы в год</t>
  </si>
  <si>
    <t>по 13,2 человека ежегодно</t>
  </si>
  <si>
    <t>+11 единиц ежегодно</t>
  </si>
  <si>
    <t>-13,2 человека ежегодно</t>
  </si>
  <si>
    <t>-21 человек ежегодно</t>
  </si>
  <si>
    <t>Отклонение (гр.7-гр.6)</t>
  </si>
  <si>
    <t>+1 единица ежегодно</t>
  </si>
  <si>
    <t>+5 человек ежегодно</t>
  </si>
  <si>
    <t>+100% ежегодно</t>
  </si>
  <si>
    <t>+0% ежегодно</t>
  </si>
  <si>
    <t>-15 человек ежегодно</t>
  </si>
  <si>
    <t>*В п.3.3 задачи 2 приложения 7 проекта наименование данного мероприятия следующее -"Расходы на осуществление государтственных полномочий Камчатского края по вопросам создания административных комиссий в целях привлечения к административной ответственности, предусмотренной законом Камчатского края..."</t>
  </si>
  <si>
    <r>
      <rPr>
        <u/>
        <sz val="9"/>
        <color rgb="FF000000"/>
        <rFont val="Times New Roman"/>
        <family val="1"/>
        <charset val="204"/>
      </rPr>
      <t xml:space="preserve">Среднее </t>
    </r>
    <r>
      <rPr>
        <sz val="9"/>
        <color rgb="FF000000"/>
        <rFont val="Times New Roman"/>
        <family val="1"/>
        <charset val="204"/>
      </rPr>
      <t>количество учащихся на 1 персональный компьютер с процессором не ниже Celecton 2 GHz(в год)</t>
    </r>
  </si>
  <si>
    <t xml:space="preserve">Объем исполнения обращений граждан о необходимости уточнения границ земельных участков </t>
  </si>
  <si>
    <t>Задача 2 «Обеспечение контрольных функций в различных сферах деятельности органов администрации Петропавловск-Камчатского городского округа» (Контрольное управление)</t>
  </si>
  <si>
    <t>Задача 1 «Обеспечение правовых, кадровых, бухгалтерских, финансово-аналитических, информационных, материально-технических, хозяйственных условий для осуществления деятельности органов администрации  Петропавловск-Камчатского городского округа» (Управление делами, Администрация)</t>
  </si>
</sst>
</file>

<file path=xl/styles.xml><?xml version="1.0" encoding="utf-8"?>
<styleSheet xmlns="http://schemas.openxmlformats.org/spreadsheetml/2006/main">
  <numFmts count="2">
    <numFmt numFmtId="164" formatCode="#,##0.00000"/>
    <numFmt numFmtId="165" formatCode="000000"/>
  </numFmts>
  <fonts count="23">
    <font>
      <sz val="11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9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u/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5">
    <xf numFmtId="0" fontId="0" fillId="0" borderId="0" xfId="0"/>
    <xf numFmtId="0" fontId="3" fillId="0" borderId="5" xfId="0" applyFont="1" applyBorder="1" applyAlignment="1">
      <alignment horizontal="center" vertical="top" wrapText="1"/>
    </xf>
    <xf numFmtId="49" fontId="0" fillId="0" borderId="0" xfId="0" applyNumberFormat="1"/>
    <xf numFmtId="49" fontId="3" fillId="0" borderId="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justify" vertical="top" wrapText="1"/>
    </xf>
    <xf numFmtId="0" fontId="3" fillId="0" borderId="13" xfId="0" applyFont="1" applyBorder="1" applyAlignment="1">
      <alignment horizontal="right" vertical="top" wrapText="1"/>
    </xf>
    <xf numFmtId="0" fontId="2" fillId="0" borderId="13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justify" vertical="top" wrapText="1"/>
    </xf>
    <xf numFmtId="0" fontId="3" fillId="0" borderId="14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vertical="top" wrapText="1"/>
    </xf>
    <xf numFmtId="49" fontId="2" fillId="2" borderId="10" xfId="0" applyNumberFormat="1" applyFont="1" applyFill="1" applyBorder="1" applyAlignment="1">
      <alignment horizontal="center" vertical="top" wrapText="1"/>
    </xf>
    <xf numFmtId="49" fontId="2" fillId="0" borderId="22" xfId="0" applyNumberFormat="1" applyFont="1" applyBorder="1" applyAlignment="1">
      <alignment horizontal="center" vertical="top" wrapText="1"/>
    </xf>
    <xf numFmtId="49" fontId="2" fillId="0" borderId="23" xfId="0" applyNumberFormat="1" applyFont="1" applyBorder="1" applyAlignment="1">
      <alignment horizontal="center" vertical="top" wrapText="1"/>
    </xf>
    <xf numFmtId="49" fontId="2" fillId="0" borderId="24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justify" vertical="top" wrapText="1"/>
    </xf>
    <xf numFmtId="49" fontId="2" fillId="0" borderId="25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Fill="1"/>
    <xf numFmtId="164" fontId="2" fillId="0" borderId="12" xfId="0" applyNumberFormat="1" applyFont="1" applyBorder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2" fillId="0" borderId="13" xfId="0" applyNumberFormat="1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164" fontId="1" fillId="0" borderId="17" xfId="0" applyNumberFormat="1" applyFont="1" applyBorder="1" applyAlignment="1">
      <alignment horizontal="center" vertical="top" wrapText="1"/>
    </xf>
    <xf numFmtId="164" fontId="2" fillId="0" borderId="17" xfId="0" applyNumberFormat="1" applyFont="1" applyBorder="1" applyAlignment="1">
      <alignment horizontal="center"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164" fontId="1" fillId="0" borderId="30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164" fontId="2" fillId="0" borderId="18" xfId="0" applyNumberFormat="1" applyFont="1" applyBorder="1" applyAlignment="1">
      <alignment horizontal="center" vertical="top" wrapText="1"/>
    </xf>
    <xf numFmtId="164" fontId="2" fillId="0" borderId="17" xfId="0" applyNumberFormat="1" applyFont="1" applyBorder="1" applyAlignment="1">
      <alignment horizontal="center" wrapText="1"/>
    </xf>
    <xf numFmtId="164" fontId="2" fillId="0" borderId="12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3" fillId="0" borderId="18" xfId="0" applyNumberFormat="1" applyFont="1" applyBorder="1" applyAlignment="1">
      <alignment horizontal="center" wrapText="1"/>
    </xf>
    <xf numFmtId="164" fontId="3" fillId="0" borderId="13" xfId="0" applyNumberFormat="1" applyFont="1" applyBorder="1" applyAlignment="1">
      <alignment horizontal="center" wrapText="1"/>
    </xf>
    <xf numFmtId="164" fontId="3" fillId="0" borderId="21" xfId="0" applyNumberFormat="1" applyFont="1" applyBorder="1" applyAlignment="1">
      <alignment horizontal="center" wrapText="1"/>
    </xf>
    <xf numFmtId="0" fontId="2" fillId="0" borderId="15" xfId="0" applyFont="1" applyBorder="1" applyAlignment="1">
      <alignment horizontal="justify" vertical="top" wrapText="1"/>
    </xf>
    <xf numFmtId="164" fontId="2" fillId="0" borderId="15" xfId="0" applyNumberFormat="1" applyFont="1" applyBorder="1" applyAlignment="1">
      <alignment horizontal="center" wrapText="1"/>
    </xf>
    <xf numFmtId="164" fontId="2" fillId="0" borderId="15" xfId="0" applyNumberFormat="1" applyFont="1" applyBorder="1" applyAlignment="1">
      <alignment horizontal="center" vertical="top" wrapText="1"/>
    </xf>
    <xf numFmtId="49" fontId="1" fillId="0" borderId="10" xfId="0" applyNumberFormat="1" applyFont="1" applyFill="1" applyBorder="1" applyAlignment="1">
      <alignment horizontal="center" vertical="top" wrapText="1"/>
    </xf>
    <xf numFmtId="164" fontId="2" fillId="0" borderId="18" xfId="0" applyNumberFormat="1" applyFon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 wrapText="1"/>
    </xf>
    <xf numFmtId="164" fontId="2" fillId="0" borderId="2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wrapText="1"/>
    </xf>
    <xf numFmtId="164" fontId="3" fillId="0" borderId="16" xfId="0" applyNumberFormat="1" applyFont="1" applyBorder="1" applyAlignment="1">
      <alignment horizontal="center" wrapText="1"/>
    </xf>
    <xf numFmtId="164" fontId="3" fillId="0" borderId="20" xfId="0" applyNumberFormat="1" applyFont="1" applyBorder="1" applyAlignment="1">
      <alignment horizontal="center" wrapText="1"/>
    </xf>
    <xf numFmtId="164" fontId="3" fillId="0" borderId="26" xfId="0" applyNumberFormat="1" applyFont="1" applyBorder="1" applyAlignment="1">
      <alignment horizontal="center" wrapText="1"/>
    </xf>
    <xf numFmtId="164" fontId="5" fillId="0" borderId="18" xfId="0" applyNumberFormat="1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3" fillId="0" borderId="31" xfId="0" applyNumberFormat="1" applyFont="1" applyBorder="1" applyAlignment="1">
      <alignment horizontal="center" wrapText="1"/>
    </xf>
    <xf numFmtId="164" fontId="3" fillId="0" borderId="17" xfId="0" applyNumberFormat="1" applyFont="1" applyBorder="1" applyAlignment="1">
      <alignment horizontal="center" wrapText="1"/>
    </xf>
    <xf numFmtId="164" fontId="3" fillId="0" borderId="15" xfId="0" applyNumberFormat="1" applyFont="1" applyBorder="1" applyAlignment="1">
      <alignment horizontal="center" wrapText="1"/>
    </xf>
    <xf numFmtId="164" fontId="3" fillId="0" borderId="14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3" borderId="10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justify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4" xfId="0" applyNumberFormat="1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 wrapText="1"/>
    </xf>
    <xf numFmtId="164" fontId="3" fillId="0" borderId="12" xfId="0" applyNumberFormat="1" applyFont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wrapText="1"/>
    </xf>
    <xf numFmtId="164" fontId="1" fillId="0" borderId="30" xfId="0" applyNumberFormat="1" applyFont="1" applyBorder="1" applyAlignment="1">
      <alignment horizontal="center" wrapText="1"/>
    </xf>
    <xf numFmtId="164" fontId="5" fillId="0" borderId="32" xfId="0" applyNumberFormat="1" applyFont="1" applyBorder="1" applyAlignment="1">
      <alignment horizontal="center" wrapText="1"/>
    </xf>
    <xf numFmtId="164" fontId="1" fillId="0" borderId="22" xfId="0" applyNumberFormat="1" applyFont="1" applyBorder="1" applyAlignment="1">
      <alignment horizontal="center" wrapText="1"/>
    </xf>
    <xf numFmtId="164" fontId="1" fillId="0" borderId="8" xfId="0" applyNumberFormat="1" applyFont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164" fontId="1" fillId="0" borderId="12" xfId="0" applyNumberFormat="1" applyFont="1" applyBorder="1" applyAlignment="1">
      <alignment horizontal="center" wrapText="1"/>
    </xf>
    <xf numFmtId="164" fontId="1" fillId="0" borderId="15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0" fontId="10" fillId="0" borderId="28" xfId="0" applyFont="1" applyBorder="1"/>
    <xf numFmtId="0" fontId="10" fillId="0" borderId="31" xfId="0" applyFont="1" applyBorder="1"/>
    <xf numFmtId="0" fontId="10" fillId="0" borderId="28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1" fillId="0" borderId="28" xfId="0" applyNumberFormat="1" applyFont="1" applyBorder="1" applyAlignment="1">
      <alignment horizontal="center"/>
    </xf>
    <xf numFmtId="1" fontId="11" fillId="0" borderId="31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10" fillId="0" borderId="31" xfId="0" applyNumberFormat="1" applyFont="1" applyBorder="1"/>
    <xf numFmtId="0" fontId="10" fillId="0" borderId="7" xfId="0" applyFont="1" applyBorder="1"/>
    <xf numFmtId="0" fontId="10" fillId="0" borderId="5" xfId="0" applyFont="1" applyBorder="1"/>
    <xf numFmtId="0" fontId="16" fillId="0" borderId="0" xfId="0" applyFont="1" applyAlignment="1">
      <alignment horizontal="right"/>
    </xf>
    <xf numFmtId="0" fontId="16" fillId="0" borderId="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" fillId="0" borderId="28" xfId="0" applyFont="1" applyFill="1" applyBorder="1" applyAlignment="1">
      <alignment horizontal="center" vertical="top" wrapText="1"/>
    </xf>
    <xf numFmtId="165" fontId="15" fillId="0" borderId="0" xfId="0" applyNumberFormat="1" applyFont="1" applyAlignment="1">
      <alignment horizontal="center" vertical="top" wrapText="1"/>
    </xf>
    <xf numFmtId="164" fontId="0" fillId="0" borderId="0" xfId="0" applyNumberFormat="1"/>
    <xf numFmtId="164" fontId="14" fillId="0" borderId="0" xfId="0" applyNumberFormat="1" applyFont="1"/>
    <xf numFmtId="0" fontId="0" fillId="0" borderId="11" xfId="0" applyBorder="1"/>
    <xf numFmtId="0" fontId="3" fillId="0" borderId="22" xfId="0" applyFont="1" applyBorder="1" applyAlignment="1">
      <alignment horizontal="right" vertical="top" wrapText="1"/>
    </xf>
    <xf numFmtId="0" fontId="3" fillId="0" borderId="23" xfId="0" applyFont="1" applyBorder="1" applyAlignment="1">
      <alignment horizontal="right" vertical="top" wrapText="1"/>
    </xf>
    <xf numFmtId="0" fontId="3" fillId="0" borderId="25" xfId="0" applyFont="1" applyBorder="1" applyAlignment="1">
      <alignment horizontal="right" vertical="top" wrapText="1"/>
    </xf>
    <xf numFmtId="164" fontId="18" fillId="0" borderId="13" xfId="0" applyNumberFormat="1" applyFont="1" applyBorder="1" applyAlignment="1">
      <alignment horizontal="center"/>
    </xf>
    <xf numFmtId="164" fontId="18" fillId="0" borderId="16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0" fontId="0" fillId="0" borderId="28" xfId="0" applyBorder="1"/>
    <xf numFmtId="49" fontId="2" fillId="0" borderId="1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5" fillId="0" borderId="33" xfId="0" applyFont="1" applyBorder="1" applyAlignment="1">
      <alignment horizontal="right" vertical="top" wrapText="1"/>
    </xf>
    <xf numFmtId="164" fontId="5" fillId="0" borderId="33" xfId="0" applyNumberFormat="1" applyFont="1" applyBorder="1" applyAlignment="1">
      <alignment horizontal="center" wrapText="1"/>
    </xf>
    <xf numFmtId="164" fontId="20" fillId="0" borderId="33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justify" vertical="top" wrapText="1"/>
    </xf>
    <xf numFmtId="164" fontId="1" fillId="0" borderId="1" xfId="0" applyNumberFormat="1" applyFont="1" applyFill="1" applyBorder="1" applyAlignment="1">
      <alignment horizontal="center" wrapText="1"/>
    </xf>
    <xf numFmtId="164" fontId="2" fillId="0" borderId="28" xfId="0" applyNumberFormat="1" applyFont="1" applyBorder="1" applyAlignment="1">
      <alignment horizontal="left" vertical="top" wrapText="1"/>
    </xf>
    <xf numFmtId="164" fontId="2" fillId="0" borderId="23" xfId="0" applyNumberFormat="1" applyFont="1" applyBorder="1" applyAlignment="1">
      <alignment horizontal="left" vertical="top" wrapText="1"/>
    </xf>
    <xf numFmtId="164" fontId="5" fillId="0" borderId="25" xfId="0" applyNumberFormat="1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0" fillId="0" borderId="13" xfId="0" applyBorder="1" applyAlignment="1">
      <alignment wrapText="1"/>
    </xf>
    <xf numFmtId="0" fontId="4" fillId="0" borderId="15" xfId="0" applyFont="1" applyBorder="1" applyAlignment="1">
      <alignment horizontal="center" vertical="top" wrapText="1"/>
    </xf>
    <xf numFmtId="0" fontId="0" fillId="0" borderId="13" xfId="0" applyBorder="1"/>
    <xf numFmtId="0" fontId="0" fillId="0" borderId="16" xfId="0" applyBorder="1"/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left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left" vertical="top" wrapText="1"/>
    </xf>
    <xf numFmtId="164" fontId="4" fillId="0" borderId="18" xfId="0" applyNumberFormat="1" applyFont="1" applyBorder="1" applyAlignment="1">
      <alignment horizontal="left" vertical="top" wrapText="1"/>
    </xf>
    <xf numFmtId="164" fontId="18" fillId="0" borderId="18" xfId="0" applyNumberFormat="1" applyFont="1" applyBorder="1" applyAlignment="1">
      <alignment horizontal="left" vertical="top" wrapText="1"/>
    </xf>
    <xf numFmtId="164" fontId="18" fillId="0" borderId="19" xfId="0" applyNumberFormat="1" applyFont="1" applyBorder="1" applyAlignment="1">
      <alignment horizontal="left" vertical="top" wrapText="1"/>
    </xf>
    <xf numFmtId="164" fontId="2" fillId="0" borderId="35" xfId="0" applyNumberFormat="1" applyFont="1" applyBorder="1" applyAlignment="1">
      <alignment horizontal="left" vertical="top" wrapText="1"/>
    </xf>
    <xf numFmtId="164" fontId="2" fillId="0" borderId="18" xfId="0" applyNumberFormat="1" applyFont="1" applyBorder="1" applyAlignment="1">
      <alignment horizontal="left" vertical="top" wrapText="1"/>
    </xf>
    <xf numFmtId="164" fontId="2" fillId="0" borderId="17" xfId="0" applyNumberFormat="1" applyFont="1" applyBorder="1" applyAlignment="1">
      <alignment horizontal="left" vertical="top" wrapText="1"/>
    </xf>
    <xf numFmtId="49" fontId="2" fillId="4" borderId="22" xfId="0" applyNumberFormat="1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justify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left" vertical="top" wrapText="1"/>
    </xf>
    <xf numFmtId="49" fontId="2" fillId="4" borderId="10" xfId="0" applyNumberFormat="1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horizontal="left" vertical="top" wrapText="1"/>
    </xf>
    <xf numFmtId="164" fontId="19" fillId="0" borderId="17" xfId="0" applyNumberFormat="1" applyFont="1" applyBorder="1" applyAlignment="1">
      <alignment horizontal="center"/>
    </xf>
    <xf numFmtId="164" fontId="19" fillId="0" borderId="15" xfId="0" applyNumberFormat="1" applyFont="1" applyBorder="1" applyAlignment="1">
      <alignment horizontal="center"/>
    </xf>
    <xf numFmtId="164" fontId="19" fillId="0" borderId="13" xfId="0" applyNumberFormat="1" applyFont="1" applyBorder="1" applyAlignment="1">
      <alignment horizontal="center"/>
    </xf>
    <xf numFmtId="164" fontId="19" fillId="0" borderId="18" xfId="0" applyNumberFormat="1" applyFont="1" applyBorder="1" applyAlignment="1">
      <alignment horizontal="center"/>
    </xf>
    <xf numFmtId="164" fontId="19" fillId="0" borderId="16" xfId="0" applyNumberFormat="1" applyFont="1" applyBorder="1" applyAlignment="1">
      <alignment horizontal="center"/>
    </xf>
    <xf numFmtId="164" fontId="12" fillId="4" borderId="3" xfId="0" applyNumberFormat="1" applyFont="1" applyFill="1" applyBorder="1" applyAlignment="1">
      <alignment horizontal="center" vertical="center"/>
    </xf>
    <xf numFmtId="164" fontId="12" fillId="4" borderId="7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164" fontId="19" fillId="0" borderId="12" xfId="0" applyNumberFormat="1" applyFont="1" applyBorder="1" applyAlignment="1">
      <alignment horizontal="center" vertical="center"/>
    </xf>
    <xf numFmtId="164" fontId="19" fillId="0" borderId="17" xfId="0" applyNumberFormat="1" applyFont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164" fontId="19" fillId="0" borderId="13" xfId="0" applyNumberFormat="1" applyFont="1" applyBorder="1" applyAlignment="1">
      <alignment horizontal="center" vertical="center"/>
    </xf>
    <xf numFmtId="164" fontId="19" fillId="0" borderId="18" xfId="0" applyNumberFormat="1" applyFont="1" applyBorder="1" applyAlignment="1">
      <alignment horizontal="center" vertical="center"/>
    </xf>
    <xf numFmtId="164" fontId="19" fillId="0" borderId="14" xfId="0" applyNumberFormat="1" applyFont="1" applyBorder="1" applyAlignment="1">
      <alignment horizontal="center" vertical="center"/>
    </xf>
    <xf numFmtId="164" fontId="19" fillId="0" borderId="19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64" fontId="1" fillId="4" borderId="17" xfId="0" applyNumberFormat="1" applyFont="1" applyFill="1" applyBorder="1" applyAlignment="1">
      <alignment horizontal="center" vertical="center" wrapText="1"/>
    </xf>
    <xf numFmtId="164" fontId="1" fillId="4" borderId="22" xfId="0" applyNumberFormat="1" applyFont="1" applyFill="1" applyBorder="1" applyAlignment="1">
      <alignment horizontal="center" vertical="center" wrapText="1"/>
    </xf>
    <xf numFmtId="164" fontId="1" fillId="4" borderId="11" xfId="0" applyNumberFormat="1" applyFont="1" applyFill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wrapText="1"/>
    </xf>
    <xf numFmtId="164" fontId="5" fillId="0" borderId="15" xfId="0" applyNumberFormat="1" applyFont="1" applyBorder="1" applyAlignment="1">
      <alignment horizontal="center" wrapText="1"/>
    </xf>
    <xf numFmtId="164" fontId="5" fillId="0" borderId="18" xfId="0" applyNumberFormat="1" applyFont="1" applyBorder="1" applyAlignment="1">
      <alignment horizontal="center" wrapText="1"/>
    </xf>
    <xf numFmtId="164" fontId="5" fillId="0" borderId="13" xfId="0" applyNumberFormat="1" applyFont="1" applyBorder="1" applyAlignment="1">
      <alignment horizontal="center" wrapText="1"/>
    </xf>
    <xf numFmtId="164" fontId="5" fillId="0" borderId="19" xfId="0" applyNumberFormat="1" applyFont="1" applyBorder="1" applyAlignment="1">
      <alignment horizontal="center" wrapText="1"/>
    </xf>
    <xf numFmtId="164" fontId="5" fillId="0" borderId="14" xfId="0" applyNumberFormat="1" applyFont="1" applyBorder="1" applyAlignment="1">
      <alignment horizontal="center" wrapText="1"/>
    </xf>
    <xf numFmtId="164" fontId="5" fillId="0" borderId="12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right" vertical="top" wrapText="1"/>
    </xf>
    <xf numFmtId="164" fontId="5" fillId="0" borderId="34" xfId="0" applyNumberFormat="1" applyFont="1" applyBorder="1" applyAlignment="1">
      <alignment horizontal="center" wrapText="1"/>
    </xf>
    <xf numFmtId="164" fontId="20" fillId="0" borderId="34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justify" vertical="top" wrapText="1"/>
    </xf>
    <xf numFmtId="164" fontId="1" fillId="4" borderId="10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wrapText="1"/>
    </xf>
    <xf numFmtId="164" fontId="5" fillId="0" borderId="23" xfId="0" applyNumberFormat="1" applyFont="1" applyBorder="1" applyAlignment="1">
      <alignment horizontal="center" wrapText="1"/>
    </xf>
    <xf numFmtId="164" fontId="5" fillId="0" borderId="25" xfId="0" applyNumberFormat="1" applyFont="1" applyBorder="1" applyAlignment="1">
      <alignment horizontal="center" wrapText="1"/>
    </xf>
    <xf numFmtId="0" fontId="0" fillId="0" borderId="14" xfId="0" applyBorder="1"/>
    <xf numFmtId="164" fontId="5" fillId="0" borderId="27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left" vertical="top" wrapText="1"/>
    </xf>
    <xf numFmtId="0" fontId="0" fillId="0" borderId="18" xfId="0" applyBorder="1"/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horizontal="left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164" fontId="12" fillId="4" borderId="11" xfId="0" applyNumberFormat="1" applyFont="1" applyFill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19" fillId="0" borderId="23" xfId="0" applyNumberFormat="1" applyFont="1" applyBorder="1" applyAlignment="1">
      <alignment horizontal="center"/>
    </xf>
    <xf numFmtId="164" fontId="19" fillId="0" borderId="24" xfId="0" applyNumberFormat="1" applyFont="1" applyBorder="1" applyAlignment="1">
      <alignment horizontal="center"/>
    </xf>
    <xf numFmtId="164" fontId="12" fillId="4" borderId="10" xfId="0" applyNumberFormat="1" applyFont="1" applyFill="1" applyBorder="1" applyAlignment="1">
      <alignment horizontal="center" vertical="center"/>
    </xf>
    <xf numFmtId="164" fontId="19" fillId="0" borderId="22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 vertical="top" wrapText="1"/>
    </xf>
    <xf numFmtId="0" fontId="0" fillId="0" borderId="36" xfId="0" applyBorder="1"/>
    <xf numFmtId="164" fontId="4" fillId="0" borderId="35" xfId="0" applyNumberFormat="1" applyFont="1" applyBorder="1" applyAlignment="1">
      <alignment horizontal="left" vertical="top" wrapText="1"/>
    </xf>
    <xf numFmtId="164" fontId="4" fillId="0" borderId="36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0" fontId="5" fillId="4" borderId="1" xfId="0" applyFont="1" applyFill="1" applyBorder="1" applyAlignment="1">
      <alignment horizontal="left" vertical="top" wrapText="1"/>
    </xf>
    <xf numFmtId="164" fontId="5" fillId="0" borderId="16" xfId="0" applyNumberFormat="1" applyFont="1" applyBorder="1" applyAlignment="1">
      <alignment horizontal="center" wrapText="1"/>
    </xf>
    <xf numFmtId="164" fontId="3" fillId="0" borderId="24" xfId="0" applyNumberFormat="1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 wrapText="1"/>
    </xf>
    <xf numFmtId="164" fontId="3" fillId="0" borderId="23" xfId="0" applyNumberFormat="1" applyFont="1" applyBorder="1" applyAlignment="1">
      <alignment horizontal="center" wrapText="1"/>
    </xf>
    <xf numFmtId="164" fontId="3" fillId="0" borderId="25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justify" vertical="top" wrapText="1"/>
    </xf>
    <xf numFmtId="0" fontId="12" fillId="0" borderId="12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top"/>
    </xf>
    <xf numFmtId="164" fontId="1" fillId="0" borderId="10" xfId="0" applyNumberFormat="1" applyFont="1" applyFill="1" applyBorder="1" applyAlignment="1">
      <alignment horizontal="center" wrapText="1"/>
    </xf>
    <xf numFmtId="0" fontId="0" fillId="0" borderId="19" xfId="0" applyBorder="1"/>
    <xf numFmtId="0" fontId="12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1" fontId="10" fillId="0" borderId="13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top" wrapText="1"/>
    </xf>
    <xf numFmtId="1" fontId="10" fillId="0" borderId="13" xfId="0" applyNumberFormat="1" applyFont="1" applyBorder="1" applyAlignment="1">
      <alignment horizontal="center" wrapText="1"/>
    </xf>
    <xf numFmtId="1" fontId="11" fillId="0" borderId="18" xfId="0" applyNumberFormat="1" applyFont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vertical="top" wrapText="1"/>
    </xf>
    <xf numFmtId="1" fontId="10" fillId="0" borderId="18" xfId="0" applyNumberFormat="1" applyFont="1" applyBorder="1" applyAlignment="1">
      <alignment horizontal="center" wrapText="1"/>
    </xf>
    <xf numFmtId="1" fontId="10" fillId="0" borderId="18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49" fontId="12" fillId="0" borderId="12" xfId="0" applyNumberFormat="1" applyFont="1" applyBorder="1" applyAlignment="1">
      <alignment horizontal="center" vertical="top" wrapText="1"/>
    </xf>
    <xf numFmtId="49" fontId="12" fillId="0" borderId="13" xfId="0" applyNumberFormat="1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/>
    </xf>
    <xf numFmtId="0" fontId="4" fillId="0" borderId="22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0" fillId="0" borderId="23" xfId="0" applyBorder="1" applyAlignment="1">
      <alignment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0" fillId="0" borderId="24" xfId="0" applyBorder="1"/>
    <xf numFmtId="0" fontId="4" fillId="0" borderId="30" xfId="0" applyFont="1" applyBorder="1" applyAlignment="1">
      <alignment horizontal="center" vertical="top" wrapText="1"/>
    </xf>
    <xf numFmtId="0" fontId="0" fillId="0" borderId="23" xfId="0" applyBorder="1"/>
    <xf numFmtId="0" fontId="0" fillId="0" borderId="25" xfId="0" applyBorder="1"/>
    <xf numFmtId="0" fontId="4" fillId="0" borderId="24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2" fillId="0" borderId="23" xfId="0" applyFont="1" applyBorder="1" applyAlignment="1">
      <alignment horizontal="center" vertical="top"/>
    </xf>
    <xf numFmtId="0" fontId="13" fillId="0" borderId="23" xfId="0" applyFont="1" applyBorder="1" applyAlignment="1">
      <alignment horizontal="center" vertical="top"/>
    </xf>
    <xf numFmtId="0" fontId="12" fillId="0" borderId="30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0" fillId="0" borderId="10" xfId="0" applyBorder="1"/>
    <xf numFmtId="0" fontId="0" fillId="0" borderId="27" xfId="0" applyBorder="1"/>
    <xf numFmtId="49" fontId="12" fillId="0" borderId="13" xfId="0" applyNumberFormat="1" applyFont="1" applyBorder="1" applyAlignment="1">
      <alignment horizontal="center" vertical="center" wrapText="1"/>
    </xf>
    <xf numFmtId="0" fontId="0" fillId="0" borderId="3" xfId="0" applyBorder="1"/>
    <xf numFmtId="49" fontId="2" fillId="4" borderId="3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left" vertical="top" wrapText="1"/>
    </xf>
    <xf numFmtId="0" fontId="10" fillId="0" borderId="15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49" fontId="12" fillId="0" borderId="15" xfId="0" applyNumberFormat="1" applyFont="1" applyBorder="1" applyAlignment="1">
      <alignment horizontal="center" vertical="center" wrapText="1"/>
    </xf>
    <xf numFmtId="1" fontId="10" fillId="0" borderId="27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 wrapText="1"/>
    </xf>
    <xf numFmtId="164" fontId="1" fillId="4" borderId="27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25" xfId="0" applyBorder="1" applyAlignment="1">
      <alignment wrapText="1"/>
    </xf>
    <xf numFmtId="49" fontId="12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49" fontId="12" fillId="0" borderId="12" xfId="0" applyNumberFormat="1" applyFont="1" applyBorder="1" applyAlignment="1">
      <alignment horizontal="center" vertical="center" wrapText="1"/>
    </xf>
    <xf numFmtId="165" fontId="15" fillId="0" borderId="0" xfId="0" applyNumberFormat="1" applyFont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0" borderId="27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5" fillId="0" borderId="10" xfId="0" applyFont="1" applyBorder="1" applyAlignment="1">
      <alignment horizontal="justify" vertical="top" wrapText="1"/>
    </xf>
    <xf numFmtId="0" fontId="7" fillId="0" borderId="11" xfId="0" applyFont="1" applyBorder="1" applyAlignment="1"/>
    <xf numFmtId="0" fontId="7" fillId="0" borderId="4" xfId="0" applyFont="1" applyBorder="1" applyAlignment="1"/>
    <xf numFmtId="0" fontId="0" fillId="0" borderId="11" xfId="0" applyBorder="1" applyAlignment="1">
      <alignment wrapText="1"/>
    </xf>
    <xf numFmtId="0" fontId="0" fillId="0" borderId="4" xfId="0" applyBorder="1" applyAlignment="1">
      <alignment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25" xfId="0" applyFont="1" applyBorder="1" applyAlignment="1">
      <alignment horizontal="left" vertical="top" wrapText="1"/>
    </xf>
    <xf numFmtId="0" fontId="11" fillId="0" borderId="26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7" fillId="0" borderId="1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8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11" fillId="0" borderId="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2" fillId="0" borderId="9" xfId="0" applyFont="1" applyFill="1" applyBorder="1" applyAlignment="1">
      <alignment horizontal="left" vertical="top" wrapText="1"/>
    </xf>
    <xf numFmtId="0" fontId="2" fillId="0" borderId="29" xfId="0" applyFont="1" applyFill="1" applyBorder="1" applyAlignment="1">
      <alignment horizontal="left" vertical="top" wrapText="1"/>
    </xf>
    <xf numFmtId="0" fontId="2" fillId="0" borderId="28" xfId="0" applyFont="1" applyFill="1" applyBorder="1" applyAlignment="1">
      <alignment horizontal="left" vertical="top" wrapText="1"/>
    </xf>
    <xf numFmtId="0" fontId="2" fillId="0" borderId="31" xfId="0" applyFont="1" applyFill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28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5" xfId="0" applyBorder="1" applyAlignment="1">
      <alignment wrapText="1"/>
    </xf>
    <xf numFmtId="0" fontId="17" fillId="0" borderId="9" xfId="0" applyFont="1" applyBorder="1" applyAlignment="1">
      <alignment horizontal="left" vertical="top" wrapText="1"/>
    </xf>
    <xf numFmtId="0" fontId="17" fillId="0" borderId="29" xfId="0" applyFont="1" applyBorder="1" applyAlignment="1">
      <alignment horizontal="left" vertical="top" wrapText="1"/>
    </xf>
    <xf numFmtId="0" fontId="17" fillId="0" borderId="28" xfId="0" applyFont="1" applyBorder="1" applyAlignment="1">
      <alignment horizontal="left" vertical="top" wrapText="1"/>
    </xf>
    <xf numFmtId="0" fontId="17" fillId="0" borderId="31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0" fillId="0" borderId="9" xfId="0" applyFont="1" applyBorder="1" applyAlignment="1">
      <alignment vertical="top" wrapText="1"/>
    </xf>
    <xf numFmtId="0" fontId="0" fillId="0" borderId="29" xfId="0" applyBorder="1" applyAlignment="1">
      <alignment wrapText="1"/>
    </xf>
    <xf numFmtId="0" fontId="2" fillId="0" borderId="25" xfId="0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164" fontId="10" fillId="0" borderId="9" xfId="0" applyNumberFormat="1" applyFont="1" applyBorder="1" applyAlignment="1">
      <alignment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0" fillId="0" borderId="4" xfId="0" applyBorder="1" applyAlignment="1"/>
    <xf numFmtId="0" fontId="5" fillId="0" borderId="7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80"/>
  <sheetViews>
    <sheetView topLeftCell="A130" workbookViewId="0">
      <selection activeCell="F143" sqref="F143:G150"/>
    </sheetView>
  </sheetViews>
  <sheetFormatPr defaultRowHeight="15"/>
  <cols>
    <col min="1" max="1" width="7.140625" style="2" customWidth="1"/>
    <col min="2" max="2" width="43.42578125" customWidth="1"/>
    <col min="3" max="3" width="13.5703125" customWidth="1"/>
    <col min="4" max="4" width="13.7109375" customWidth="1"/>
    <col min="5" max="5" width="12.28515625" customWidth="1"/>
    <col min="6" max="6" width="27.28515625" customWidth="1"/>
    <col min="7" max="7" width="26.140625" customWidth="1"/>
    <col min="8" max="8" width="13.5703125" customWidth="1"/>
    <col min="9" max="9" width="13.42578125" customWidth="1"/>
    <col min="10" max="10" width="13.140625" customWidth="1"/>
  </cols>
  <sheetData>
    <row r="2" spans="1:7">
      <c r="G2" s="102" t="s">
        <v>84</v>
      </c>
    </row>
    <row r="3" spans="1:7" ht="44.25" customHeight="1">
      <c r="A3" s="302" t="s">
        <v>82</v>
      </c>
      <c r="B3" s="302"/>
      <c r="C3" s="302"/>
      <c r="D3" s="302"/>
      <c r="E3" s="302"/>
      <c r="F3" s="302"/>
      <c r="G3" s="302"/>
    </row>
    <row r="4" spans="1:7" ht="15" customHeight="1">
      <c r="A4" s="106"/>
      <c r="B4" s="106"/>
      <c r="C4" s="106"/>
      <c r="D4" s="106"/>
      <c r="E4" s="106"/>
      <c r="F4" s="106"/>
      <c r="G4" s="106"/>
    </row>
    <row r="5" spans="1:7" ht="15.75" thickBot="1">
      <c r="G5" s="102" t="s">
        <v>83</v>
      </c>
    </row>
    <row r="6" spans="1:7" ht="15.75" customHeight="1" thickBot="1">
      <c r="A6" s="312" t="s">
        <v>0</v>
      </c>
      <c r="B6" s="348" t="s">
        <v>1</v>
      </c>
      <c r="C6" s="345" t="s">
        <v>45</v>
      </c>
      <c r="D6" s="346"/>
      <c r="E6" s="347"/>
      <c r="F6" s="351" t="s">
        <v>66</v>
      </c>
      <c r="G6" s="352"/>
    </row>
    <row r="7" spans="1:7" ht="24" customHeight="1">
      <c r="A7" s="313"/>
      <c r="B7" s="349"/>
      <c r="C7" s="20" t="s">
        <v>2</v>
      </c>
      <c r="D7" s="315" t="s">
        <v>4</v>
      </c>
      <c r="E7" s="310" t="s">
        <v>5</v>
      </c>
      <c r="F7" s="310" t="s">
        <v>85</v>
      </c>
      <c r="G7" s="310" t="s">
        <v>4</v>
      </c>
    </row>
    <row r="8" spans="1:7" ht="15.75" thickBot="1">
      <c r="A8" s="314"/>
      <c r="B8" s="350"/>
      <c r="C8" s="21" t="s">
        <v>3</v>
      </c>
      <c r="D8" s="316"/>
      <c r="E8" s="311"/>
      <c r="F8" s="311"/>
      <c r="G8" s="311"/>
    </row>
    <row r="9" spans="1:7" ht="15.75" thickBot="1">
      <c r="A9" s="3">
        <v>1</v>
      </c>
      <c r="B9" s="1">
        <v>2</v>
      </c>
      <c r="C9" s="1">
        <v>3</v>
      </c>
      <c r="D9" s="4">
        <v>4</v>
      </c>
      <c r="E9" s="1">
        <v>5</v>
      </c>
      <c r="F9" s="103">
        <v>6</v>
      </c>
      <c r="G9" s="104">
        <v>7</v>
      </c>
    </row>
    <row r="10" spans="1:7" ht="19.5" customHeight="1" thickBot="1">
      <c r="A10" s="363" t="s">
        <v>6</v>
      </c>
      <c r="B10" s="364"/>
      <c r="C10" s="364"/>
      <c r="D10" s="364"/>
      <c r="E10" s="364"/>
      <c r="F10" s="364"/>
      <c r="G10" s="365"/>
    </row>
    <row r="11" spans="1:7" s="24" customFormat="1" ht="19.5" customHeight="1" thickBot="1">
      <c r="A11" s="105"/>
      <c r="B11" s="303" t="s">
        <v>67</v>
      </c>
      <c r="C11" s="303"/>
      <c r="D11" s="303"/>
      <c r="E11" s="303"/>
      <c r="F11" s="303"/>
      <c r="G11" s="304"/>
    </row>
    <row r="12" spans="1:7" s="24" customFormat="1" ht="14.25" customHeight="1" thickBot="1">
      <c r="A12" s="48" t="s">
        <v>46</v>
      </c>
      <c r="B12" s="305" t="s">
        <v>47</v>
      </c>
      <c r="C12" s="305"/>
      <c r="D12" s="305"/>
      <c r="E12" s="305"/>
      <c r="F12" s="305"/>
      <c r="G12" s="306"/>
    </row>
    <row r="13" spans="1:7" ht="39.75" customHeight="1">
      <c r="A13" s="14" t="s">
        <v>30</v>
      </c>
      <c r="B13" s="45" t="s">
        <v>7</v>
      </c>
      <c r="C13" s="33">
        <v>2800</v>
      </c>
      <c r="D13" s="25">
        <v>0</v>
      </c>
      <c r="E13" s="47">
        <f>D13-C13</f>
        <v>-2800</v>
      </c>
      <c r="F13" s="353" t="s">
        <v>78</v>
      </c>
      <c r="G13" s="354"/>
    </row>
    <row r="14" spans="1:7">
      <c r="A14" s="15"/>
      <c r="B14" s="7">
        <v>2019</v>
      </c>
      <c r="C14" s="34">
        <v>0</v>
      </c>
      <c r="D14" s="26">
        <v>0</v>
      </c>
      <c r="E14" s="71">
        <f t="shared" ref="E14:E19" si="0">D14-C14</f>
        <v>0</v>
      </c>
      <c r="F14" s="355"/>
      <c r="G14" s="356"/>
    </row>
    <row r="15" spans="1:7">
      <c r="A15" s="15"/>
      <c r="B15" s="7">
        <v>2020</v>
      </c>
      <c r="C15" s="34">
        <v>0</v>
      </c>
      <c r="D15" s="26">
        <v>0</v>
      </c>
      <c r="E15" s="71">
        <f t="shared" si="0"/>
        <v>0</v>
      </c>
      <c r="F15" s="355"/>
      <c r="G15" s="356"/>
    </row>
    <row r="16" spans="1:7">
      <c r="A16" s="15"/>
      <c r="B16" s="7">
        <v>2021</v>
      </c>
      <c r="C16" s="34">
        <v>700</v>
      </c>
      <c r="D16" s="26">
        <v>0</v>
      </c>
      <c r="E16" s="71">
        <f t="shared" si="0"/>
        <v>-700</v>
      </c>
      <c r="F16" s="355"/>
      <c r="G16" s="356"/>
    </row>
    <row r="17" spans="1:7">
      <c r="A17" s="15"/>
      <c r="B17" s="7">
        <v>2022</v>
      </c>
      <c r="C17" s="34">
        <v>700</v>
      </c>
      <c r="D17" s="26">
        <v>0</v>
      </c>
      <c r="E17" s="71">
        <f t="shared" si="0"/>
        <v>-700</v>
      </c>
      <c r="F17" s="355"/>
      <c r="G17" s="356"/>
    </row>
    <row r="18" spans="1:7">
      <c r="A18" s="15"/>
      <c r="B18" s="7">
        <v>2023</v>
      </c>
      <c r="C18" s="34">
        <v>700</v>
      </c>
      <c r="D18" s="26">
        <v>0</v>
      </c>
      <c r="E18" s="71">
        <f t="shared" si="0"/>
        <v>-700</v>
      </c>
      <c r="F18" s="355"/>
      <c r="G18" s="356"/>
    </row>
    <row r="19" spans="1:7">
      <c r="A19" s="15"/>
      <c r="B19" s="7">
        <v>2024</v>
      </c>
      <c r="C19" s="34">
        <v>700</v>
      </c>
      <c r="D19" s="26">
        <v>0</v>
      </c>
      <c r="E19" s="71">
        <f t="shared" si="0"/>
        <v>-700</v>
      </c>
      <c r="F19" s="355"/>
      <c r="G19" s="356"/>
    </row>
    <row r="20" spans="1:7" ht="30" customHeight="1">
      <c r="A20" s="15" t="s">
        <v>30</v>
      </c>
      <c r="B20" s="8" t="s">
        <v>8</v>
      </c>
      <c r="C20" s="38">
        <v>9095.64</v>
      </c>
      <c r="D20" s="27" t="s">
        <v>9</v>
      </c>
      <c r="E20" s="27">
        <v>-329.64</v>
      </c>
      <c r="F20" s="332" t="s">
        <v>79</v>
      </c>
      <c r="G20" s="333"/>
    </row>
    <row r="21" spans="1:7">
      <c r="A21" s="15"/>
      <c r="B21" s="7">
        <v>2019</v>
      </c>
      <c r="C21" s="34">
        <v>1547.82</v>
      </c>
      <c r="D21" s="26">
        <v>1422</v>
      </c>
      <c r="E21" s="26">
        <v>-125.82</v>
      </c>
      <c r="F21" s="334"/>
      <c r="G21" s="335"/>
    </row>
    <row r="22" spans="1:7">
      <c r="A22" s="15"/>
      <c r="B22" s="7">
        <v>2020</v>
      </c>
      <c r="C22" s="34">
        <v>1547.82</v>
      </c>
      <c r="D22" s="26">
        <v>1422</v>
      </c>
      <c r="E22" s="26">
        <v>-125.82</v>
      </c>
      <c r="F22" s="334"/>
      <c r="G22" s="335"/>
    </row>
    <row r="23" spans="1:7">
      <c r="A23" s="15"/>
      <c r="B23" s="7">
        <v>2021</v>
      </c>
      <c r="C23" s="34">
        <v>1500</v>
      </c>
      <c r="D23" s="26">
        <v>1422</v>
      </c>
      <c r="E23" s="26">
        <v>-78</v>
      </c>
      <c r="F23" s="334"/>
      <c r="G23" s="335"/>
    </row>
    <row r="24" spans="1:7">
      <c r="A24" s="15"/>
      <c r="B24" s="7">
        <v>2022</v>
      </c>
      <c r="C24" s="34">
        <v>1500</v>
      </c>
      <c r="D24" s="26">
        <v>1500</v>
      </c>
      <c r="E24" s="26">
        <v>0</v>
      </c>
      <c r="F24" s="334"/>
      <c r="G24" s="335"/>
    </row>
    <row r="25" spans="1:7">
      <c r="A25" s="15"/>
      <c r="B25" s="7">
        <v>2023</v>
      </c>
      <c r="C25" s="34">
        <v>1500</v>
      </c>
      <c r="D25" s="26">
        <v>1500</v>
      </c>
      <c r="E25" s="26">
        <v>0</v>
      </c>
      <c r="F25" s="334"/>
      <c r="G25" s="335"/>
    </row>
    <row r="26" spans="1:7">
      <c r="A26" s="15"/>
      <c r="B26" s="7">
        <v>2024</v>
      </c>
      <c r="C26" s="34">
        <v>1500</v>
      </c>
      <c r="D26" s="26">
        <v>1500</v>
      </c>
      <c r="E26" s="26">
        <v>0</v>
      </c>
      <c r="F26" s="336"/>
      <c r="G26" s="337"/>
    </row>
    <row r="27" spans="1:7" ht="18.75" customHeight="1">
      <c r="A27" s="15" t="s">
        <v>31</v>
      </c>
      <c r="B27" s="8" t="s">
        <v>10</v>
      </c>
      <c r="C27" s="38" t="s">
        <v>53</v>
      </c>
      <c r="D27" s="27" t="s">
        <v>54</v>
      </c>
      <c r="E27" s="27" t="s">
        <v>58</v>
      </c>
      <c r="F27" s="338" t="s">
        <v>80</v>
      </c>
      <c r="G27" s="339"/>
    </row>
    <row r="28" spans="1:7">
      <c r="A28" s="15"/>
      <c r="B28" s="7">
        <v>2019</v>
      </c>
      <c r="C28" s="34" t="s">
        <v>48</v>
      </c>
      <c r="D28" s="26" t="s">
        <v>50</v>
      </c>
      <c r="E28" s="26" t="s">
        <v>55</v>
      </c>
      <c r="F28" s="338"/>
      <c r="G28" s="339"/>
    </row>
    <row r="29" spans="1:7">
      <c r="A29" s="15"/>
      <c r="B29" s="7">
        <v>2020</v>
      </c>
      <c r="C29" s="34" t="s">
        <v>49</v>
      </c>
      <c r="D29" s="26" t="s">
        <v>51</v>
      </c>
      <c r="E29" s="26" t="s">
        <v>56</v>
      </c>
      <c r="F29" s="338"/>
      <c r="G29" s="339"/>
    </row>
    <row r="30" spans="1:7">
      <c r="A30" s="15"/>
      <c r="B30" s="7">
        <v>2021</v>
      </c>
      <c r="C30" s="34">
        <v>5080</v>
      </c>
      <c r="D30" s="26" t="s">
        <v>52</v>
      </c>
      <c r="E30" s="26" t="s">
        <v>57</v>
      </c>
      <c r="F30" s="338"/>
      <c r="G30" s="339"/>
    </row>
    <row r="31" spans="1:7">
      <c r="A31" s="15"/>
      <c r="B31" s="7">
        <v>2022</v>
      </c>
      <c r="C31" s="34">
        <v>5080</v>
      </c>
      <c r="D31" s="26">
        <v>5080</v>
      </c>
      <c r="E31" s="26">
        <v>0</v>
      </c>
      <c r="F31" s="338"/>
      <c r="G31" s="339"/>
    </row>
    <row r="32" spans="1:7">
      <c r="A32" s="15"/>
      <c r="B32" s="7">
        <v>2023</v>
      </c>
      <c r="C32" s="34">
        <v>5080</v>
      </c>
      <c r="D32" s="26">
        <v>5080</v>
      </c>
      <c r="E32" s="26">
        <v>0</v>
      </c>
      <c r="F32" s="338"/>
      <c r="G32" s="339"/>
    </row>
    <row r="33" spans="1:7">
      <c r="A33" s="15"/>
      <c r="B33" s="7">
        <v>2024</v>
      </c>
      <c r="C33" s="34">
        <v>5080</v>
      </c>
      <c r="D33" s="26">
        <v>5080</v>
      </c>
      <c r="E33" s="26">
        <v>0</v>
      </c>
      <c r="F33" s="338"/>
      <c r="G33" s="339"/>
    </row>
    <row r="34" spans="1:7" ht="62.25" customHeight="1">
      <c r="A34" s="15" t="s">
        <v>32</v>
      </c>
      <c r="B34" s="9" t="s">
        <v>11</v>
      </c>
      <c r="C34" s="38">
        <v>5520</v>
      </c>
      <c r="D34" s="27">
        <v>0</v>
      </c>
      <c r="E34" s="27">
        <f>D34-C34</f>
        <v>-5520</v>
      </c>
      <c r="F34" s="378" t="s">
        <v>78</v>
      </c>
      <c r="G34" s="379"/>
    </row>
    <row r="35" spans="1:7">
      <c r="A35" s="15"/>
      <c r="B35" s="7">
        <v>2019</v>
      </c>
      <c r="C35" s="34">
        <v>1360</v>
      </c>
      <c r="D35" s="26">
        <v>0</v>
      </c>
      <c r="E35" s="26">
        <f>D35-C35</f>
        <v>-1360</v>
      </c>
      <c r="F35" s="355"/>
      <c r="G35" s="356"/>
    </row>
    <row r="36" spans="1:7">
      <c r="A36" s="15"/>
      <c r="B36" s="7">
        <v>2020</v>
      </c>
      <c r="C36" s="34">
        <v>1360</v>
      </c>
      <c r="D36" s="26">
        <v>0</v>
      </c>
      <c r="E36" s="26">
        <f>D36-C36</f>
        <v>-1360</v>
      </c>
      <c r="F36" s="355"/>
      <c r="G36" s="356"/>
    </row>
    <row r="37" spans="1:7">
      <c r="A37" s="15"/>
      <c r="B37" s="7">
        <v>2021</v>
      </c>
      <c r="C37" s="34">
        <v>700</v>
      </c>
      <c r="D37" s="26">
        <v>0</v>
      </c>
      <c r="E37" s="26">
        <f t="shared" ref="E37:E40" si="1">D37-C37</f>
        <v>-700</v>
      </c>
      <c r="F37" s="355"/>
      <c r="G37" s="356"/>
    </row>
    <row r="38" spans="1:7">
      <c r="A38" s="15"/>
      <c r="B38" s="7">
        <v>2022</v>
      </c>
      <c r="C38" s="34">
        <v>700</v>
      </c>
      <c r="D38" s="26">
        <v>0</v>
      </c>
      <c r="E38" s="26">
        <f t="shared" si="1"/>
        <v>-700</v>
      </c>
      <c r="F38" s="355"/>
      <c r="G38" s="356"/>
    </row>
    <row r="39" spans="1:7">
      <c r="A39" s="15"/>
      <c r="B39" s="7">
        <v>2023</v>
      </c>
      <c r="C39" s="34">
        <v>700</v>
      </c>
      <c r="D39" s="26">
        <v>0</v>
      </c>
      <c r="E39" s="26">
        <f t="shared" si="1"/>
        <v>-700</v>
      </c>
      <c r="F39" s="355"/>
      <c r="G39" s="356"/>
    </row>
    <row r="40" spans="1:7" ht="15.75" thickBot="1">
      <c r="A40" s="19"/>
      <c r="B40" s="10">
        <v>2024</v>
      </c>
      <c r="C40" s="35">
        <v>700</v>
      </c>
      <c r="D40" s="69">
        <v>0</v>
      </c>
      <c r="E40" s="26">
        <f t="shared" si="1"/>
        <v>-700</v>
      </c>
      <c r="F40" s="380"/>
      <c r="G40" s="381"/>
    </row>
    <row r="41" spans="1:7" ht="14.25" customHeight="1" thickBot="1">
      <c r="A41" s="66"/>
      <c r="B41" s="67" t="s">
        <v>12</v>
      </c>
      <c r="C41" s="72">
        <v>73447.247499999998</v>
      </c>
      <c r="D41" s="68">
        <v>134631.21299999999</v>
      </c>
      <c r="E41" s="68">
        <f>D41-C41</f>
        <v>61183.965499999991</v>
      </c>
      <c r="F41" s="361" t="s">
        <v>59</v>
      </c>
      <c r="G41" s="362"/>
    </row>
    <row r="42" spans="1:7">
      <c r="A42" s="14"/>
      <c r="B42" s="11">
        <v>2019</v>
      </c>
      <c r="C42" s="70">
        <v>24450.161250000001</v>
      </c>
      <c r="D42" s="29">
        <v>38878.031000000003</v>
      </c>
      <c r="E42" s="29">
        <f>D42-C42</f>
        <v>14427.869750000002</v>
      </c>
      <c r="F42" s="93"/>
      <c r="G42" s="94"/>
    </row>
    <row r="43" spans="1:7">
      <c r="A43" s="15"/>
      <c r="B43" s="7">
        <v>2020</v>
      </c>
      <c r="C43" s="57">
        <v>17077.08625</v>
      </c>
      <c r="D43" s="30">
        <v>40694.290999999997</v>
      </c>
      <c r="E43" s="29">
        <f t="shared" ref="E43:E47" si="2">D43-C43</f>
        <v>23617.204749999997</v>
      </c>
      <c r="F43" s="93"/>
      <c r="G43" s="94"/>
    </row>
    <row r="44" spans="1:7">
      <c r="A44" s="15"/>
      <c r="B44" s="7">
        <v>2021</v>
      </c>
      <c r="C44" s="57">
        <v>7980</v>
      </c>
      <c r="D44" s="30">
        <v>35318.891000000003</v>
      </c>
      <c r="E44" s="29">
        <f t="shared" si="2"/>
        <v>27338.891000000003</v>
      </c>
      <c r="F44" s="93"/>
      <c r="G44" s="94"/>
    </row>
    <row r="45" spans="1:7">
      <c r="A45" s="15"/>
      <c r="B45" s="7">
        <v>2022</v>
      </c>
      <c r="C45" s="57">
        <v>7980</v>
      </c>
      <c r="D45" s="30">
        <v>6580</v>
      </c>
      <c r="E45" s="29">
        <f t="shared" si="2"/>
        <v>-1400</v>
      </c>
      <c r="F45" s="93"/>
      <c r="G45" s="94"/>
    </row>
    <row r="46" spans="1:7">
      <c r="A46" s="15"/>
      <c r="B46" s="7">
        <v>2023</v>
      </c>
      <c r="C46" s="57">
        <v>7980</v>
      </c>
      <c r="D46" s="30">
        <v>6580</v>
      </c>
      <c r="E46" s="29">
        <f t="shared" si="2"/>
        <v>-1400</v>
      </c>
      <c r="F46" s="93"/>
      <c r="G46" s="94"/>
    </row>
    <row r="47" spans="1:7" ht="15.75" thickBot="1">
      <c r="A47" s="19"/>
      <c r="B47" s="12">
        <v>2024</v>
      </c>
      <c r="C47" s="57">
        <v>7980</v>
      </c>
      <c r="D47" s="31">
        <v>6580</v>
      </c>
      <c r="E47" s="29">
        <f t="shared" si="2"/>
        <v>-1400</v>
      </c>
      <c r="F47" s="95"/>
      <c r="G47" s="96"/>
    </row>
    <row r="48" spans="1:7" ht="26.25" customHeight="1" thickBot="1">
      <c r="A48" s="363" t="s">
        <v>13</v>
      </c>
      <c r="B48" s="364"/>
      <c r="C48" s="364"/>
      <c r="D48" s="364"/>
      <c r="E48" s="364"/>
      <c r="F48" s="364"/>
      <c r="G48" s="365"/>
    </row>
    <row r="49" spans="1:10" ht="70.5" customHeight="1">
      <c r="A49" s="14" t="s">
        <v>33</v>
      </c>
      <c r="B49" s="6" t="s">
        <v>14</v>
      </c>
      <c r="C49" s="32">
        <v>69705.679999999993</v>
      </c>
      <c r="D49" s="36">
        <v>80626.240999999995</v>
      </c>
      <c r="E49" s="37">
        <f>D49-C49</f>
        <v>10920.561000000002</v>
      </c>
      <c r="F49" s="383" t="s">
        <v>81</v>
      </c>
      <c r="G49" s="384"/>
    </row>
    <row r="50" spans="1:10">
      <c r="A50" s="15"/>
      <c r="B50" s="7">
        <v>2019</v>
      </c>
      <c r="C50" s="57">
        <v>11871.882</v>
      </c>
      <c r="D50" s="58">
        <v>15620.268</v>
      </c>
      <c r="E50" s="30">
        <f t="shared" ref="E50:E55" si="3">D50-C50</f>
        <v>3748.3860000000004</v>
      </c>
      <c r="F50" s="366"/>
      <c r="G50" s="367"/>
    </row>
    <row r="51" spans="1:10">
      <c r="A51" s="15"/>
      <c r="B51" s="7">
        <v>2020</v>
      </c>
      <c r="C51" s="57">
        <v>11871.882</v>
      </c>
      <c r="D51" s="58">
        <v>15001.067999999999</v>
      </c>
      <c r="E51" s="30">
        <f t="shared" si="3"/>
        <v>3129.1859999999997</v>
      </c>
      <c r="F51" s="366"/>
      <c r="G51" s="367"/>
    </row>
    <row r="52" spans="1:10">
      <c r="A52" s="15"/>
      <c r="B52" s="7">
        <v>2021</v>
      </c>
      <c r="C52" s="57">
        <v>11490.478999999999</v>
      </c>
      <c r="D52" s="58">
        <v>15533.468000000001</v>
      </c>
      <c r="E52" s="30">
        <f t="shared" si="3"/>
        <v>4042.9890000000014</v>
      </c>
      <c r="F52" s="366"/>
      <c r="G52" s="367"/>
    </row>
    <row r="53" spans="1:10">
      <c r="A53" s="15"/>
      <c r="B53" s="7">
        <v>2022</v>
      </c>
      <c r="C53" s="57">
        <v>11490.478999999999</v>
      </c>
      <c r="D53" s="58">
        <v>11490.478999999999</v>
      </c>
      <c r="E53" s="30">
        <f t="shared" si="3"/>
        <v>0</v>
      </c>
      <c r="F53" s="366"/>
      <c r="G53" s="367"/>
    </row>
    <row r="54" spans="1:10">
      <c r="A54" s="15"/>
      <c r="B54" s="7">
        <v>2023</v>
      </c>
      <c r="C54" s="57">
        <v>11490.478999999999</v>
      </c>
      <c r="D54" s="58">
        <v>11490.478999999999</v>
      </c>
      <c r="E54" s="30">
        <f t="shared" si="3"/>
        <v>0</v>
      </c>
      <c r="F54" s="366"/>
      <c r="G54" s="367"/>
    </row>
    <row r="55" spans="1:10" ht="15.75" thickBot="1">
      <c r="A55" s="19"/>
      <c r="B55" s="10">
        <v>2024</v>
      </c>
      <c r="C55" s="57">
        <v>11490.478999999999</v>
      </c>
      <c r="D55" s="58">
        <v>11490.478999999999</v>
      </c>
      <c r="E55" s="59">
        <f t="shared" si="3"/>
        <v>0</v>
      </c>
      <c r="F55" s="368"/>
      <c r="G55" s="369"/>
    </row>
    <row r="56" spans="1:10" ht="15.75" customHeight="1" thickBot="1">
      <c r="A56" s="328" t="s">
        <v>15</v>
      </c>
      <c r="B56" s="329"/>
      <c r="C56" s="329"/>
      <c r="D56" s="329"/>
      <c r="E56" s="329"/>
      <c r="F56" s="330"/>
      <c r="G56" s="331"/>
    </row>
    <row r="57" spans="1:10" ht="24.75" customHeight="1" thickBot="1">
      <c r="A57" s="307" t="s">
        <v>16</v>
      </c>
      <c r="B57" s="308"/>
      <c r="C57" s="308"/>
      <c r="D57" s="308"/>
      <c r="E57" s="308"/>
      <c r="F57" s="308"/>
      <c r="G57" s="309"/>
    </row>
    <row r="58" spans="1:10" ht="37.5" customHeight="1" thickBot="1">
      <c r="A58" s="52" t="s">
        <v>60</v>
      </c>
      <c r="B58" s="317" t="s">
        <v>61</v>
      </c>
      <c r="C58" s="318"/>
      <c r="D58" s="318"/>
      <c r="E58" s="319"/>
      <c r="F58" s="382" t="s">
        <v>68</v>
      </c>
      <c r="G58" s="377"/>
    </row>
    <row r="59" spans="1:10" ht="36">
      <c r="A59" s="14" t="s">
        <v>34</v>
      </c>
      <c r="B59" s="45" t="s">
        <v>17</v>
      </c>
      <c r="C59" s="39">
        <v>572209.99043999997</v>
      </c>
      <c r="D59" s="40">
        <v>611049.58314</v>
      </c>
      <c r="E59" s="41">
        <f>D59-C59</f>
        <v>38839.592700000037</v>
      </c>
      <c r="F59" s="366"/>
      <c r="G59" s="367"/>
      <c r="H59" s="108">
        <f>C59+C66+C73</f>
        <v>1365582.2807199999</v>
      </c>
      <c r="I59" s="108">
        <f>D59+D66+D73</f>
        <v>1638769.8089999999</v>
      </c>
      <c r="J59" s="108">
        <f>E59+E66+E73</f>
        <v>273187.52828000009</v>
      </c>
    </row>
    <row r="60" spans="1:10">
      <c r="A60" s="15"/>
      <c r="B60" s="7">
        <v>2019</v>
      </c>
      <c r="C60" s="42">
        <v>96882.751220000006</v>
      </c>
      <c r="D60" s="43">
        <v>112367.10377</v>
      </c>
      <c r="E60" s="55">
        <f t="shared" ref="E60:E65" si="4">D60-C60</f>
        <v>15484.352549999996</v>
      </c>
      <c r="F60" s="366"/>
      <c r="G60" s="367"/>
      <c r="H60" s="108">
        <f t="shared" ref="H60:J60" si="5">C60+C67+C74</f>
        <v>245522.70963999999</v>
      </c>
      <c r="I60" s="108">
        <f t="shared" si="5"/>
        <v>339784.61048999999</v>
      </c>
      <c r="J60" s="108">
        <f t="shared" si="5"/>
        <v>94261.900850000005</v>
      </c>
    </row>
    <row r="61" spans="1:10">
      <c r="A61" s="15"/>
      <c r="B61" s="7">
        <v>2020</v>
      </c>
      <c r="C61" s="42">
        <v>96882.751220000006</v>
      </c>
      <c r="D61" s="43">
        <v>106983.76698</v>
      </c>
      <c r="E61" s="55">
        <f t="shared" si="4"/>
        <v>10101.015759999995</v>
      </c>
      <c r="F61" s="366"/>
      <c r="G61" s="367"/>
      <c r="H61" s="108">
        <f t="shared" ref="H61:J61" si="6">C61+C68+C75</f>
        <v>238649.64496000001</v>
      </c>
      <c r="I61" s="108">
        <f t="shared" si="6"/>
        <v>316211.61138000002</v>
      </c>
      <c r="J61" s="108">
        <f t="shared" si="6"/>
        <v>77561.966420000012</v>
      </c>
    </row>
    <row r="62" spans="1:10">
      <c r="A62" s="15"/>
      <c r="B62" s="7">
        <v>2021</v>
      </c>
      <c r="C62" s="42">
        <v>94611.122000000003</v>
      </c>
      <c r="D62" s="43">
        <v>107865.34639000001</v>
      </c>
      <c r="E62" s="55">
        <f t="shared" si="4"/>
        <v>13254.224390000003</v>
      </c>
      <c r="F62" s="366"/>
      <c r="G62" s="367"/>
      <c r="H62" s="108">
        <f t="shared" ref="H62:J62" si="7">C62+C69+C76</f>
        <v>220352.48152999999</v>
      </c>
      <c r="I62" s="108">
        <f t="shared" si="7"/>
        <v>321716.14254000003</v>
      </c>
      <c r="J62" s="108">
        <f t="shared" si="7"/>
        <v>101363.66101</v>
      </c>
    </row>
    <row r="63" spans="1:10">
      <c r="A63" s="15"/>
      <c r="B63" s="7">
        <v>2022</v>
      </c>
      <c r="C63" s="42">
        <v>94611.122000000003</v>
      </c>
      <c r="D63" s="43">
        <v>94611.122000000003</v>
      </c>
      <c r="E63" s="55">
        <f t="shared" si="4"/>
        <v>0</v>
      </c>
      <c r="F63" s="366"/>
      <c r="G63" s="367"/>
      <c r="H63" s="108">
        <f t="shared" ref="H63:J63" si="8">C63+C70+C77</f>
        <v>220352.48152999999</v>
      </c>
      <c r="I63" s="108">
        <f t="shared" si="8"/>
        <v>220352.48152999999</v>
      </c>
      <c r="J63" s="108">
        <f t="shared" si="8"/>
        <v>0</v>
      </c>
    </row>
    <row r="64" spans="1:10">
      <c r="A64" s="15"/>
      <c r="B64" s="7">
        <v>2023</v>
      </c>
      <c r="C64" s="42">
        <v>94611.122000000003</v>
      </c>
      <c r="D64" s="43">
        <v>94611.122000000003</v>
      </c>
      <c r="E64" s="55">
        <f t="shared" si="4"/>
        <v>0</v>
      </c>
      <c r="F64" s="366"/>
      <c r="G64" s="367"/>
      <c r="H64" s="108">
        <f t="shared" ref="H64:J64" si="9">C64+C71+C78</f>
        <v>220352.48152999999</v>
      </c>
      <c r="I64" s="108">
        <f t="shared" si="9"/>
        <v>220352.48152999999</v>
      </c>
      <c r="J64" s="108">
        <f t="shared" si="9"/>
        <v>0</v>
      </c>
    </row>
    <row r="65" spans="1:10">
      <c r="A65" s="15"/>
      <c r="B65" s="7">
        <v>2024</v>
      </c>
      <c r="C65" s="42">
        <v>94611.122000000003</v>
      </c>
      <c r="D65" s="43">
        <v>94611.122000000003</v>
      </c>
      <c r="E65" s="55">
        <f t="shared" si="4"/>
        <v>0</v>
      </c>
      <c r="F65" s="366"/>
      <c r="G65" s="367"/>
      <c r="H65" s="108">
        <f t="shared" ref="H65:J65" si="10">C65+C72+C79</f>
        <v>220352.48152999999</v>
      </c>
      <c r="I65" s="108">
        <f t="shared" si="10"/>
        <v>220352.48152999999</v>
      </c>
      <c r="J65" s="108">
        <f t="shared" si="10"/>
        <v>0</v>
      </c>
    </row>
    <row r="66" spans="1:10" ht="48">
      <c r="A66" s="15" t="s">
        <v>35</v>
      </c>
      <c r="B66" s="8" t="s">
        <v>18</v>
      </c>
      <c r="C66" s="49">
        <v>161039.61199999999</v>
      </c>
      <c r="D66" s="50">
        <v>195261.28210000001</v>
      </c>
      <c r="E66" s="51">
        <f>D66-C66</f>
        <v>34221.670100000018</v>
      </c>
      <c r="F66" s="366"/>
      <c r="G66" s="367"/>
    </row>
    <row r="67" spans="1:10">
      <c r="A67" s="15"/>
      <c r="B67" s="7">
        <v>2019</v>
      </c>
      <c r="C67" s="42">
        <v>34891.466</v>
      </c>
      <c r="D67" s="43">
        <v>42853.044000000002</v>
      </c>
      <c r="E67" s="44">
        <f t="shared" ref="E67:E72" si="11">D67-C67</f>
        <v>7961.5780000000013</v>
      </c>
      <c r="F67" s="366"/>
      <c r="G67" s="367"/>
    </row>
    <row r="68" spans="1:10">
      <c r="A68" s="15"/>
      <c r="B68" s="7">
        <v>2020</v>
      </c>
      <c r="C68" s="42">
        <v>35636.466</v>
      </c>
      <c r="D68" s="43">
        <v>41788.044000000002</v>
      </c>
      <c r="E68" s="44">
        <f t="shared" si="11"/>
        <v>6151.5780000000013</v>
      </c>
      <c r="F68" s="366"/>
      <c r="G68" s="367"/>
    </row>
    <row r="69" spans="1:10">
      <c r="A69" s="15"/>
      <c r="B69" s="7">
        <v>2021</v>
      </c>
      <c r="C69" s="42">
        <v>22627.919999999998</v>
      </c>
      <c r="D69" s="43">
        <v>42736.434099999999</v>
      </c>
      <c r="E69" s="44">
        <f t="shared" si="11"/>
        <v>20108.5141</v>
      </c>
      <c r="F69" s="366"/>
      <c r="G69" s="367"/>
    </row>
    <row r="70" spans="1:10">
      <c r="A70" s="15"/>
      <c r="B70" s="7">
        <v>2022</v>
      </c>
      <c r="C70" s="42">
        <v>22627.919999999998</v>
      </c>
      <c r="D70" s="26">
        <v>22627.919999999998</v>
      </c>
      <c r="E70" s="44">
        <f t="shared" si="11"/>
        <v>0</v>
      </c>
      <c r="F70" s="366"/>
      <c r="G70" s="367"/>
    </row>
    <row r="71" spans="1:10">
      <c r="A71" s="15"/>
      <c r="B71" s="7">
        <v>2023</v>
      </c>
      <c r="C71" s="42">
        <v>22627.919999999998</v>
      </c>
      <c r="D71" s="26">
        <v>22627.919999999998</v>
      </c>
      <c r="E71" s="44">
        <f t="shared" si="11"/>
        <v>0</v>
      </c>
      <c r="F71" s="366"/>
      <c r="G71" s="367"/>
    </row>
    <row r="72" spans="1:10">
      <c r="A72" s="15"/>
      <c r="B72" s="7">
        <v>2024</v>
      </c>
      <c r="C72" s="42">
        <v>22627.919999999998</v>
      </c>
      <c r="D72" s="26">
        <v>22627.919999999998</v>
      </c>
      <c r="E72" s="44">
        <f t="shared" si="11"/>
        <v>0</v>
      </c>
      <c r="F72" s="366"/>
      <c r="G72" s="367"/>
    </row>
    <row r="73" spans="1:10" ht="36.75" customHeight="1">
      <c r="A73" s="15" t="s">
        <v>36</v>
      </c>
      <c r="B73" s="8" t="s">
        <v>19</v>
      </c>
      <c r="C73" s="49">
        <v>632332.67827999999</v>
      </c>
      <c r="D73" s="50">
        <v>832458.94376000005</v>
      </c>
      <c r="E73" s="51">
        <f>D73-C73</f>
        <v>200126.26548000006</v>
      </c>
      <c r="F73" s="366"/>
      <c r="G73" s="367"/>
    </row>
    <row r="74" spans="1:10">
      <c r="A74" s="15"/>
      <c r="B74" s="7">
        <v>2019</v>
      </c>
      <c r="C74" s="42">
        <v>113748.49242</v>
      </c>
      <c r="D74" s="43">
        <v>184564.46272000001</v>
      </c>
      <c r="E74" s="44">
        <f t="shared" ref="E74:E79" si="12">D74-C74</f>
        <v>70815.970300000015</v>
      </c>
      <c r="F74" s="366"/>
      <c r="G74" s="367"/>
    </row>
    <row r="75" spans="1:10">
      <c r="A75" s="15"/>
      <c r="B75" s="7">
        <v>2020</v>
      </c>
      <c r="C75" s="42">
        <v>106130.42774</v>
      </c>
      <c r="D75" s="43">
        <v>167439.80040000001</v>
      </c>
      <c r="E75" s="44">
        <f t="shared" si="12"/>
        <v>61309.372660000008</v>
      </c>
      <c r="F75" s="366"/>
      <c r="G75" s="367"/>
    </row>
    <row r="76" spans="1:10">
      <c r="A76" s="15"/>
      <c r="B76" s="7">
        <v>2021</v>
      </c>
      <c r="C76" s="42">
        <v>103113.43953</v>
      </c>
      <c r="D76" s="43">
        <v>171114.36205</v>
      </c>
      <c r="E76" s="44">
        <f t="shared" si="12"/>
        <v>68000.922519999993</v>
      </c>
      <c r="F76" s="366"/>
      <c r="G76" s="367"/>
    </row>
    <row r="77" spans="1:10">
      <c r="A77" s="15"/>
      <c r="B77" s="7">
        <v>2022</v>
      </c>
      <c r="C77" s="42">
        <v>103113.43953</v>
      </c>
      <c r="D77" s="43">
        <v>103113.43953</v>
      </c>
      <c r="E77" s="44">
        <f t="shared" si="12"/>
        <v>0</v>
      </c>
      <c r="F77" s="366"/>
      <c r="G77" s="367"/>
    </row>
    <row r="78" spans="1:10">
      <c r="A78" s="15"/>
      <c r="B78" s="7">
        <v>2023</v>
      </c>
      <c r="C78" s="42">
        <v>103113.43953</v>
      </c>
      <c r="D78" s="43">
        <v>103113.43953</v>
      </c>
      <c r="E78" s="44">
        <f t="shared" si="12"/>
        <v>0</v>
      </c>
      <c r="F78" s="366"/>
      <c r="G78" s="367"/>
    </row>
    <row r="79" spans="1:10" ht="15.75" thickBot="1">
      <c r="A79" s="19"/>
      <c r="B79" s="10">
        <v>2024</v>
      </c>
      <c r="C79" s="42">
        <v>103113.43953</v>
      </c>
      <c r="D79" s="54">
        <v>103113.43953</v>
      </c>
      <c r="E79" s="56">
        <f t="shared" si="12"/>
        <v>0</v>
      </c>
      <c r="F79" s="368"/>
      <c r="G79" s="369"/>
    </row>
    <row r="80" spans="1:10" ht="27.75" customHeight="1" thickBot="1">
      <c r="A80" s="5" t="s">
        <v>42</v>
      </c>
      <c r="B80" s="320" t="s">
        <v>62</v>
      </c>
      <c r="C80" s="321"/>
      <c r="D80" s="321"/>
      <c r="E80" s="322"/>
      <c r="F80" s="357" t="s">
        <v>69</v>
      </c>
      <c r="G80" s="358"/>
    </row>
    <row r="81" spans="1:7" ht="36">
      <c r="A81" s="14" t="s">
        <v>37</v>
      </c>
      <c r="B81" s="45" t="s">
        <v>20</v>
      </c>
      <c r="C81" s="39">
        <v>79025.36</v>
      </c>
      <c r="D81" s="40">
        <v>92801.76</v>
      </c>
      <c r="E81" s="41">
        <f>D81-C81</f>
        <v>13776.399999999994</v>
      </c>
      <c r="F81" s="338"/>
      <c r="G81" s="339"/>
    </row>
    <row r="82" spans="1:7">
      <c r="A82" s="15"/>
      <c r="B82" s="7">
        <v>2019</v>
      </c>
      <c r="C82" s="42">
        <v>13009</v>
      </c>
      <c r="D82" s="43">
        <v>17452.48</v>
      </c>
      <c r="E82" s="55">
        <f t="shared" ref="E82:E87" si="13">D82-C82</f>
        <v>4443.4799999999996</v>
      </c>
      <c r="F82" s="338"/>
      <c r="G82" s="339"/>
    </row>
    <row r="83" spans="1:7">
      <c r="A83" s="15"/>
      <c r="B83" s="7">
        <v>2020</v>
      </c>
      <c r="C83" s="42">
        <v>13009</v>
      </c>
      <c r="D83" s="43">
        <v>18059.28</v>
      </c>
      <c r="E83" s="55">
        <f t="shared" si="13"/>
        <v>5050.2799999999988</v>
      </c>
      <c r="F83" s="338"/>
      <c r="G83" s="339"/>
    </row>
    <row r="84" spans="1:7">
      <c r="A84" s="15"/>
      <c r="B84" s="7">
        <v>2021</v>
      </c>
      <c r="C84" s="42">
        <v>13251.84</v>
      </c>
      <c r="D84" s="43">
        <v>17534.48</v>
      </c>
      <c r="E84" s="55">
        <f t="shared" si="13"/>
        <v>4282.6399999999994</v>
      </c>
      <c r="F84" s="338"/>
      <c r="G84" s="339"/>
    </row>
    <row r="85" spans="1:7">
      <c r="A85" s="15"/>
      <c r="B85" s="7">
        <v>2022</v>
      </c>
      <c r="C85" s="42">
        <v>13251.84</v>
      </c>
      <c r="D85" s="43">
        <v>13251.84</v>
      </c>
      <c r="E85" s="55">
        <f t="shared" si="13"/>
        <v>0</v>
      </c>
      <c r="F85" s="338"/>
      <c r="G85" s="339"/>
    </row>
    <row r="86" spans="1:7">
      <c r="A86" s="15"/>
      <c r="B86" s="7">
        <v>2023</v>
      </c>
      <c r="C86" s="42">
        <v>13251.84</v>
      </c>
      <c r="D86" s="43">
        <v>13251.84</v>
      </c>
      <c r="E86" s="55">
        <f t="shared" si="13"/>
        <v>0</v>
      </c>
      <c r="F86" s="338"/>
      <c r="G86" s="339"/>
    </row>
    <row r="87" spans="1:7" ht="15.75" thickBot="1">
      <c r="A87" s="19"/>
      <c r="B87" s="10">
        <v>2024</v>
      </c>
      <c r="C87" s="53">
        <v>13251.84</v>
      </c>
      <c r="D87" s="63">
        <v>13251.84</v>
      </c>
      <c r="E87" s="60">
        <f t="shared" si="13"/>
        <v>0</v>
      </c>
      <c r="F87" s="359"/>
      <c r="G87" s="360"/>
    </row>
    <row r="88" spans="1:7" ht="28.5" customHeight="1" thickBot="1">
      <c r="A88" s="5" t="s">
        <v>38</v>
      </c>
      <c r="B88" s="323" t="s">
        <v>21</v>
      </c>
      <c r="C88" s="324"/>
      <c r="D88" s="324"/>
      <c r="E88" s="325"/>
      <c r="F88" s="376" t="s">
        <v>70</v>
      </c>
      <c r="G88" s="377"/>
    </row>
    <row r="89" spans="1:7">
      <c r="A89" s="14"/>
      <c r="B89" s="45"/>
      <c r="C89" s="39">
        <v>67658.898000000001</v>
      </c>
      <c r="D89" s="40">
        <v>56473.974309999998</v>
      </c>
      <c r="E89" s="64">
        <f>D89-C89</f>
        <v>-11184.923690000003</v>
      </c>
      <c r="F89" s="366"/>
      <c r="G89" s="367"/>
    </row>
    <row r="90" spans="1:7">
      <c r="A90" s="14"/>
      <c r="B90" s="11">
        <v>2019</v>
      </c>
      <c r="C90" s="61">
        <v>440.262</v>
      </c>
      <c r="D90" s="62">
        <v>2111.9207700000002</v>
      </c>
      <c r="E90" s="43">
        <f t="shared" ref="E90:E95" si="14">D90-C90</f>
        <v>1671.6587700000002</v>
      </c>
      <c r="F90" s="366"/>
      <c r="G90" s="367"/>
    </row>
    <row r="91" spans="1:7">
      <c r="A91" s="15"/>
      <c r="B91" s="7">
        <v>2020</v>
      </c>
      <c r="C91" s="42">
        <v>390.62</v>
      </c>
      <c r="D91" s="43">
        <v>2124.3207699999998</v>
      </c>
      <c r="E91" s="43">
        <f t="shared" si="14"/>
        <v>1733.7007699999999</v>
      </c>
      <c r="F91" s="366"/>
      <c r="G91" s="367"/>
    </row>
    <row r="92" spans="1:7">
      <c r="A92" s="15"/>
      <c r="B92" s="7">
        <v>2021</v>
      </c>
      <c r="C92" s="42">
        <v>16707.004000000001</v>
      </c>
      <c r="D92" s="43">
        <v>2116.7207699999999</v>
      </c>
      <c r="E92" s="43">
        <f t="shared" si="14"/>
        <v>-14590.283230000001</v>
      </c>
      <c r="F92" s="366"/>
      <c r="G92" s="367"/>
    </row>
    <row r="93" spans="1:7">
      <c r="A93" s="15"/>
      <c r="B93" s="7">
        <v>2022</v>
      </c>
      <c r="C93" s="42">
        <v>16707.004000000001</v>
      </c>
      <c r="D93" s="43">
        <v>16707.004000000001</v>
      </c>
      <c r="E93" s="43">
        <f t="shared" si="14"/>
        <v>0</v>
      </c>
      <c r="F93" s="366"/>
      <c r="G93" s="367"/>
    </row>
    <row r="94" spans="1:7">
      <c r="A94" s="15"/>
      <c r="B94" s="7">
        <v>2023</v>
      </c>
      <c r="C94" s="42">
        <v>16707.004000000001</v>
      </c>
      <c r="D94" s="43">
        <v>16707.004000000001</v>
      </c>
      <c r="E94" s="43">
        <f t="shared" si="14"/>
        <v>0</v>
      </c>
      <c r="F94" s="366"/>
      <c r="G94" s="367"/>
    </row>
    <row r="95" spans="1:7" ht="15.75" thickBot="1">
      <c r="A95" s="19"/>
      <c r="B95" s="10">
        <v>2024</v>
      </c>
      <c r="C95" s="53">
        <v>16707.004000000001</v>
      </c>
      <c r="D95" s="54">
        <v>16707.004000000001</v>
      </c>
      <c r="E95" s="54">
        <f t="shared" si="14"/>
        <v>0</v>
      </c>
      <c r="F95" s="368"/>
      <c r="G95" s="369"/>
    </row>
    <row r="96" spans="1:7" ht="63.75" customHeight="1" thickBot="1">
      <c r="A96" s="5" t="s">
        <v>44</v>
      </c>
      <c r="B96" s="320" t="s">
        <v>26</v>
      </c>
      <c r="C96" s="321"/>
      <c r="D96" s="321"/>
      <c r="E96" s="322"/>
      <c r="F96" s="357" t="s">
        <v>71</v>
      </c>
      <c r="G96" s="358"/>
    </row>
    <row r="97" spans="1:10">
      <c r="A97" s="14" t="s">
        <v>39</v>
      </c>
      <c r="B97" s="45" t="s">
        <v>22</v>
      </c>
      <c r="C97" s="39">
        <v>15840.642</v>
      </c>
      <c r="D97" s="46">
        <v>8160</v>
      </c>
      <c r="E97" s="41">
        <f>D97-C97</f>
        <v>-7680.6419999999998</v>
      </c>
      <c r="F97" s="87"/>
      <c r="G97" s="88"/>
    </row>
    <row r="98" spans="1:10">
      <c r="A98" s="15"/>
      <c r="B98" s="7">
        <v>2019</v>
      </c>
      <c r="C98" s="42">
        <v>2420.221</v>
      </c>
      <c r="D98" s="43">
        <v>2720</v>
      </c>
      <c r="E98" s="44">
        <f t="shared" ref="E98:E103" si="15">D98-C98</f>
        <v>299.779</v>
      </c>
      <c r="F98" s="89">
        <v>7</v>
      </c>
      <c r="G98" s="90">
        <v>8</v>
      </c>
    </row>
    <row r="99" spans="1:10">
      <c r="A99" s="15"/>
      <c r="B99" s="7">
        <v>2020</v>
      </c>
      <c r="C99" s="42">
        <v>2420.221</v>
      </c>
      <c r="D99" s="26">
        <v>2720</v>
      </c>
      <c r="E99" s="44">
        <f t="shared" si="15"/>
        <v>299.779</v>
      </c>
      <c r="F99" s="89">
        <v>7</v>
      </c>
      <c r="G99" s="90">
        <v>8</v>
      </c>
    </row>
    <row r="100" spans="1:10">
      <c r="A100" s="15"/>
      <c r="B100" s="7">
        <v>2021</v>
      </c>
      <c r="C100" s="42">
        <v>2750.05</v>
      </c>
      <c r="D100" s="26">
        <v>2720</v>
      </c>
      <c r="E100" s="44">
        <f t="shared" si="15"/>
        <v>-30.050000000000182</v>
      </c>
      <c r="F100" s="89">
        <v>7</v>
      </c>
      <c r="G100" s="90">
        <v>8</v>
      </c>
    </row>
    <row r="101" spans="1:10">
      <c r="A101" s="15"/>
      <c r="B101" s="7">
        <v>2022</v>
      </c>
      <c r="C101" s="42">
        <v>2750.05</v>
      </c>
      <c r="D101" s="26">
        <v>0</v>
      </c>
      <c r="E101" s="44">
        <f t="shared" si="15"/>
        <v>-2750.05</v>
      </c>
      <c r="F101" s="89">
        <v>7</v>
      </c>
      <c r="G101" s="90">
        <v>8</v>
      </c>
    </row>
    <row r="102" spans="1:10">
      <c r="A102" s="15"/>
      <c r="B102" s="7">
        <v>2023</v>
      </c>
      <c r="C102" s="42">
        <v>2750.05</v>
      </c>
      <c r="D102" s="26">
        <v>0</v>
      </c>
      <c r="E102" s="44">
        <f t="shared" si="15"/>
        <v>-2750.05</v>
      </c>
      <c r="F102" s="89">
        <v>7</v>
      </c>
      <c r="G102" s="90">
        <v>8</v>
      </c>
    </row>
    <row r="103" spans="1:10" ht="15.75" thickBot="1">
      <c r="A103" s="19"/>
      <c r="B103" s="10">
        <v>2024</v>
      </c>
      <c r="C103" s="53">
        <v>2750.05</v>
      </c>
      <c r="D103" s="28">
        <v>0</v>
      </c>
      <c r="E103" s="56">
        <f t="shared" si="15"/>
        <v>-2750.05</v>
      </c>
      <c r="F103" s="91">
        <v>7</v>
      </c>
      <c r="G103" s="92">
        <v>8</v>
      </c>
    </row>
    <row r="104" spans="1:10" ht="15" customHeight="1" thickBot="1">
      <c r="A104" s="5" t="s">
        <v>63</v>
      </c>
      <c r="B104" s="320" t="s">
        <v>64</v>
      </c>
      <c r="C104" s="326"/>
      <c r="D104" s="326"/>
      <c r="E104" s="327"/>
      <c r="F104" s="357" t="s">
        <v>77</v>
      </c>
      <c r="G104" s="358"/>
    </row>
    <row r="105" spans="1:10" ht="36">
      <c r="A105" s="14" t="s">
        <v>40</v>
      </c>
      <c r="B105" s="45" t="s">
        <v>23</v>
      </c>
      <c r="C105" s="39">
        <f>C106+C107+C108+C109+C110+C111</f>
        <v>677.10552000000007</v>
      </c>
      <c r="D105" s="40">
        <f>D106+D107+D108+D109+D110+D111</f>
        <v>617.92992000000004</v>
      </c>
      <c r="E105" s="40">
        <f>D105-C105</f>
        <v>-59.175600000000031</v>
      </c>
      <c r="F105" s="366"/>
      <c r="G105" s="367"/>
      <c r="H105" s="107">
        <f>C105+C112</f>
        <v>13686.746520000001</v>
      </c>
      <c r="I105" s="107">
        <f>D105+D112</f>
        <v>14222.6391</v>
      </c>
      <c r="J105" s="107">
        <f>E105+E112</f>
        <v>535.89258000000018</v>
      </c>
    </row>
    <row r="106" spans="1:10">
      <c r="A106" s="15"/>
      <c r="B106" s="7">
        <v>2019</v>
      </c>
      <c r="C106" s="42">
        <v>79.366200000000006</v>
      </c>
      <c r="D106" s="43">
        <v>76.383359999999996</v>
      </c>
      <c r="E106" s="43">
        <f t="shared" ref="E106:E110" si="16">D106-C106</f>
        <v>-2.9828400000000101</v>
      </c>
      <c r="F106" s="366"/>
      <c r="G106" s="367"/>
      <c r="H106" s="107">
        <f t="shared" ref="H106:J106" si="17">C106+C113</f>
        <v>1763.6136999999999</v>
      </c>
      <c r="I106" s="107">
        <f t="shared" si="17"/>
        <v>2309.3905999999997</v>
      </c>
      <c r="J106" s="107">
        <f t="shared" si="17"/>
        <v>545.77689999999996</v>
      </c>
    </row>
    <row r="107" spans="1:10">
      <c r="A107" s="15"/>
      <c r="B107" s="7">
        <v>2020</v>
      </c>
      <c r="C107" s="42">
        <v>79.366200000000006</v>
      </c>
      <c r="D107" s="43">
        <v>76.383359999999996</v>
      </c>
      <c r="E107" s="43">
        <f t="shared" si="16"/>
        <v>-2.9828400000000101</v>
      </c>
      <c r="F107" s="366"/>
      <c r="G107" s="367"/>
      <c r="H107" s="107">
        <f t="shared" ref="H107:J107" si="18">C107+C114</f>
        <v>1721.0156999999999</v>
      </c>
      <c r="I107" s="107">
        <f t="shared" si="18"/>
        <v>2195.3959099999997</v>
      </c>
      <c r="J107" s="107">
        <f t="shared" si="18"/>
        <v>474.38020999999992</v>
      </c>
    </row>
    <row r="108" spans="1:10">
      <c r="A108" s="15"/>
      <c r="B108" s="7">
        <v>2021</v>
      </c>
      <c r="C108" s="42">
        <v>129.59327999999999</v>
      </c>
      <c r="D108" s="43">
        <v>76.383359999999996</v>
      </c>
      <c r="E108" s="43">
        <f t="shared" si="16"/>
        <v>-53.209919999999997</v>
      </c>
      <c r="F108" s="366"/>
      <c r="G108" s="367"/>
      <c r="H108" s="107">
        <f t="shared" ref="H108:J108" si="19">C108+C115</f>
        <v>2550.5292800000002</v>
      </c>
      <c r="I108" s="107">
        <f t="shared" si="19"/>
        <v>2066.2647499999998</v>
      </c>
      <c r="J108" s="107">
        <f t="shared" si="19"/>
        <v>-484.26453000000015</v>
      </c>
    </row>
    <row r="109" spans="1:10">
      <c r="A109" s="15"/>
      <c r="B109" s="7">
        <v>2022</v>
      </c>
      <c r="C109" s="42">
        <v>129.59327999999999</v>
      </c>
      <c r="D109" s="43">
        <v>129.59327999999999</v>
      </c>
      <c r="E109" s="43">
        <f t="shared" si="16"/>
        <v>0</v>
      </c>
      <c r="F109" s="366"/>
      <c r="G109" s="367"/>
      <c r="H109" s="107">
        <f t="shared" ref="H109:J109" si="20">C109+C116</f>
        <v>2550.5292800000002</v>
      </c>
      <c r="I109" s="107">
        <f t="shared" si="20"/>
        <v>2550.5292800000002</v>
      </c>
      <c r="J109" s="107">
        <f t="shared" si="20"/>
        <v>0</v>
      </c>
    </row>
    <row r="110" spans="1:10">
      <c r="A110" s="15"/>
      <c r="B110" s="7">
        <v>2023</v>
      </c>
      <c r="C110" s="42">
        <v>129.59327999999999</v>
      </c>
      <c r="D110" s="43">
        <v>129.59327999999999</v>
      </c>
      <c r="E110" s="43">
        <f t="shared" si="16"/>
        <v>0</v>
      </c>
      <c r="F110" s="366"/>
      <c r="G110" s="367"/>
      <c r="H110" s="107">
        <f t="shared" ref="H110:J110" si="21">C110+C117</f>
        <v>2550.5292800000002</v>
      </c>
      <c r="I110" s="107">
        <f t="shared" si="21"/>
        <v>2550.5292800000002</v>
      </c>
      <c r="J110" s="107">
        <f t="shared" si="21"/>
        <v>0</v>
      </c>
    </row>
    <row r="111" spans="1:10">
      <c r="A111" s="15"/>
      <c r="B111" s="7">
        <v>2024</v>
      </c>
      <c r="C111" s="42">
        <v>129.59327999999999</v>
      </c>
      <c r="D111" s="43">
        <v>129.59327999999999</v>
      </c>
      <c r="E111" s="50"/>
      <c r="F111" s="366"/>
      <c r="G111" s="367"/>
      <c r="H111" s="107">
        <f t="shared" ref="H111:J111" si="22">C111+C118</f>
        <v>2550.5292800000002</v>
      </c>
      <c r="I111" s="107">
        <f t="shared" si="22"/>
        <v>2550.5292800000002</v>
      </c>
      <c r="J111" s="107">
        <f t="shared" si="22"/>
        <v>0</v>
      </c>
    </row>
    <row r="112" spans="1:10">
      <c r="A112" s="15" t="s">
        <v>41</v>
      </c>
      <c r="B112" s="8" t="s">
        <v>24</v>
      </c>
      <c r="C112" s="49">
        <f>C113+C114+C115+C116+C117+C118</f>
        <v>13009.641</v>
      </c>
      <c r="D112" s="50">
        <f>D113+D114+D115+D116+D117+D118</f>
        <v>13604.70918</v>
      </c>
      <c r="E112" s="50">
        <f>D112-C112</f>
        <v>595.06818000000021</v>
      </c>
      <c r="F112" s="366"/>
      <c r="G112" s="367"/>
    </row>
    <row r="113" spans="1:10">
      <c r="A113" s="15"/>
      <c r="B113" s="7">
        <v>2019</v>
      </c>
      <c r="C113" s="42">
        <v>1684.2474999999999</v>
      </c>
      <c r="D113" s="43">
        <v>2233.0072399999999</v>
      </c>
      <c r="E113" s="43">
        <f t="shared" ref="E113:E118" si="23">D113-C113</f>
        <v>548.75973999999997</v>
      </c>
      <c r="F113" s="366"/>
      <c r="G113" s="367"/>
    </row>
    <row r="114" spans="1:10">
      <c r="A114" s="15"/>
      <c r="B114" s="7">
        <v>2020</v>
      </c>
      <c r="C114" s="42">
        <v>1641.6495</v>
      </c>
      <c r="D114" s="43">
        <v>2119.0125499999999</v>
      </c>
      <c r="E114" s="43">
        <f t="shared" si="23"/>
        <v>477.36304999999993</v>
      </c>
      <c r="F114" s="366"/>
      <c r="G114" s="367"/>
    </row>
    <row r="115" spans="1:10">
      <c r="A115" s="15"/>
      <c r="B115" s="7">
        <v>2021</v>
      </c>
      <c r="C115" s="42">
        <v>2420.9360000000001</v>
      </c>
      <c r="D115" s="43">
        <v>1989.88139</v>
      </c>
      <c r="E115" s="43">
        <f t="shared" si="23"/>
        <v>-431.05461000000014</v>
      </c>
      <c r="F115" s="366"/>
      <c r="G115" s="367"/>
    </row>
    <row r="116" spans="1:10">
      <c r="A116" s="15"/>
      <c r="B116" s="7">
        <v>2022</v>
      </c>
      <c r="C116" s="42">
        <v>2420.9360000000001</v>
      </c>
      <c r="D116" s="43">
        <v>2420.9360000000001</v>
      </c>
      <c r="E116" s="43">
        <f t="shared" si="23"/>
        <v>0</v>
      </c>
      <c r="F116" s="366"/>
      <c r="G116" s="367"/>
    </row>
    <row r="117" spans="1:10">
      <c r="A117" s="15"/>
      <c r="B117" s="7">
        <v>2023</v>
      </c>
      <c r="C117" s="42">
        <v>2420.9360000000001</v>
      </c>
      <c r="D117" s="43">
        <v>2420.9360000000001</v>
      </c>
      <c r="E117" s="43">
        <f t="shared" si="23"/>
        <v>0</v>
      </c>
      <c r="F117" s="366"/>
      <c r="G117" s="367"/>
    </row>
    <row r="118" spans="1:10" ht="15.75" thickBot="1">
      <c r="A118" s="19"/>
      <c r="B118" s="12">
        <v>2024</v>
      </c>
      <c r="C118" s="42">
        <v>2420.9360000000001</v>
      </c>
      <c r="D118" s="54">
        <v>2420.9360000000001</v>
      </c>
      <c r="E118" s="54">
        <f t="shared" si="23"/>
        <v>0</v>
      </c>
      <c r="F118" s="368"/>
      <c r="G118" s="369"/>
    </row>
    <row r="119" spans="1:10" ht="14.25" customHeight="1" thickBot="1">
      <c r="A119" s="307" t="s">
        <v>25</v>
      </c>
      <c r="B119" s="308"/>
      <c r="C119" s="308"/>
      <c r="D119" s="308"/>
      <c r="E119" s="308"/>
      <c r="F119" s="308"/>
      <c r="G119" s="309"/>
    </row>
    <row r="120" spans="1:10" ht="39" customHeight="1" thickBot="1">
      <c r="A120" s="65" t="s">
        <v>60</v>
      </c>
      <c r="B120" s="317" t="s">
        <v>61</v>
      </c>
      <c r="C120" s="317"/>
      <c r="D120" s="317"/>
      <c r="E120" s="385"/>
      <c r="F120" s="357" t="s">
        <v>72</v>
      </c>
      <c r="G120" s="358"/>
    </row>
    <row r="121" spans="1:10" ht="39" customHeight="1">
      <c r="A121" s="14" t="s">
        <v>34</v>
      </c>
      <c r="B121" s="45" t="s">
        <v>17</v>
      </c>
      <c r="C121" s="39">
        <v>180188.49721999999</v>
      </c>
      <c r="D121" s="40">
        <v>211884.24809000001</v>
      </c>
      <c r="E121" s="41">
        <f>D121-C121</f>
        <v>31695.750870000018</v>
      </c>
      <c r="F121" s="366"/>
      <c r="G121" s="367"/>
      <c r="H121" s="107">
        <f>C121+C128</f>
        <v>196201.69521999999</v>
      </c>
      <c r="I121" s="107">
        <f>D121+D128</f>
        <v>230686.80109000002</v>
      </c>
      <c r="J121" s="107">
        <f>I121-H121</f>
        <v>34485.105870000029</v>
      </c>
    </row>
    <row r="122" spans="1:10">
      <c r="A122" s="15"/>
      <c r="B122" s="7">
        <v>2019</v>
      </c>
      <c r="C122" s="42">
        <v>30001.108609999999</v>
      </c>
      <c r="D122" s="43">
        <v>40587.57243</v>
      </c>
      <c r="E122" s="55">
        <f t="shared" ref="E122:E127" si="24">D122-C122</f>
        <v>10586.463820000001</v>
      </c>
      <c r="F122" s="366"/>
      <c r="G122" s="367"/>
      <c r="H122" s="107">
        <f t="shared" ref="H122:I122" si="25">C122+C129</f>
        <v>31678.019609999999</v>
      </c>
      <c r="I122" s="107">
        <f t="shared" si="25"/>
        <v>43658.579429999998</v>
      </c>
      <c r="J122" s="107">
        <f t="shared" ref="J122:J127" si="26">I122-H122</f>
        <v>11980.559819999999</v>
      </c>
    </row>
    <row r="123" spans="1:10">
      <c r="A123" s="15"/>
      <c r="B123" s="7">
        <v>2020</v>
      </c>
      <c r="C123" s="42">
        <v>30001.108609999999</v>
      </c>
      <c r="D123" s="43">
        <v>40593.179360000002</v>
      </c>
      <c r="E123" s="55">
        <f t="shared" si="24"/>
        <v>10592.070750000003</v>
      </c>
      <c r="F123" s="366"/>
      <c r="G123" s="367"/>
      <c r="H123" s="107">
        <f t="shared" ref="H123:I123" si="27">C123+C130</f>
        <v>31578.019609999999</v>
      </c>
      <c r="I123" s="107">
        <f t="shared" si="27"/>
        <v>43659.18636</v>
      </c>
      <c r="J123" s="107">
        <f t="shared" si="26"/>
        <v>12081.16675</v>
      </c>
    </row>
    <row r="124" spans="1:10">
      <c r="A124" s="15"/>
      <c r="B124" s="7">
        <v>2021</v>
      </c>
      <c r="C124" s="42">
        <v>30046.57</v>
      </c>
      <c r="D124" s="43">
        <v>40563.7863</v>
      </c>
      <c r="E124" s="55">
        <f t="shared" si="24"/>
        <v>10517.2163</v>
      </c>
      <c r="F124" s="366"/>
      <c r="G124" s="367"/>
      <c r="H124" s="107">
        <f t="shared" ref="H124:I124" si="28">C124+C131</f>
        <v>33236.413999999997</v>
      </c>
      <c r="I124" s="107">
        <f t="shared" si="28"/>
        <v>43659.793299999998</v>
      </c>
      <c r="J124" s="107">
        <f t="shared" si="26"/>
        <v>10423.379300000001</v>
      </c>
    </row>
    <row r="125" spans="1:10">
      <c r="A125" s="15"/>
      <c r="B125" s="7">
        <v>2022</v>
      </c>
      <c r="C125" s="42">
        <v>30046.57</v>
      </c>
      <c r="D125" s="26">
        <v>30046.57</v>
      </c>
      <c r="E125" s="55">
        <f t="shared" si="24"/>
        <v>0</v>
      </c>
      <c r="F125" s="366"/>
      <c r="G125" s="367"/>
      <c r="H125" s="107">
        <f t="shared" ref="H125:I125" si="29">C125+C132</f>
        <v>33236.413999999997</v>
      </c>
      <c r="I125" s="107">
        <f t="shared" si="29"/>
        <v>33236.413999999997</v>
      </c>
      <c r="J125" s="107">
        <f t="shared" si="26"/>
        <v>0</v>
      </c>
    </row>
    <row r="126" spans="1:10">
      <c r="A126" s="15"/>
      <c r="B126" s="7">
        <v>2023</v>
      </c>
      <c r="C126" s="42">
        <v>30046.57</v>
      </c>
      <c r="D126" s="26">
        <v>30046.57</v>
      </c>
      <c r="E126" s="55">
        <f t="shared" si="24"/>
        <v>0</v>
      </c>
      <c r="F126" s="366"/>
      <c r="G126" s="367"/>
      <c r="H126" s="107">
        <f t="shared" ref="H126:I126" si="30">C126+C133</f>
        <v>33236.413999999997</v>
      </c>
      <c r="I126" s="107">
        <f t="shared" si="30"/>
        <v>33236.413999999997</v>
      </c>
      <c r="J126" s="107">
        <f t="shared" si="26"/>
        <v>0</v>
      </c>
    </row>
    <row r="127" spans="1:10">
      <c r="A127" s="15"/>
      <c r="B127" s="7">
        <v>2024</v>
      </c>
      <c r="C127" s="42">
        <v>30046.57</v>
      </c>
      <c r="D127" s="26">
        <v>30046.57</v>
      </c>
      <c r="E127" s="55">
        <f t="shared" si="24"/>
        <v>0</v>
      </c>
      <c r="F127" s="366"/>
      <c r="G127" s="367"/>
      <c r="H127" s="107">
        <f t="shared" ref="H127:I127" si="31">C127+C134</f>
        <v>33236.413999999997</v>
      </c>
      <c r="I127" s="107">
        <f t="shared" si="31"/>
        <v>33236.413999999997</v>
      </c>
      <c r="J127" s="107">
        <f t="shared" si="26"/>
        <v>0</v>
      </c>
    </row>
    <row r="128" spans="1:10" ht="51" customHeight="1">
      <c r="A128" s="15" t="s">
        <v>35</v>
      </c>
      <c r="B128" s="8" t="s">
        <v>18</v>
      </c>
      <c r="C128" s="49">
        <v>16013.198</v>
      </c>
      <c r="D128" s="50">
        <v>18802.553</v>
      </c>
      <c r="E128" s="51">
        <f>D128-C128</f>
        <v>2789.3549999999996</v>
      </c>
      <c r="F128" s="366"/>
      <c r="G128" s="367"/>
    </row>
    <row r="129" spans="1:7">
      <c r="A129" s="15"/>
      <c r="B129" s="7">
        <v>2019</v>
      </c>
      <c r="C129" s="42">
        <v>1676.9110000000001</v>
      </c>
      <c r="D129" s="43">
        <v>3071.0070000000001</v>
      </c>
      <c r="E129" s="44">
        <f t="shared" ref="E129:E134" si="32">D129-C129</f>
        <v>1394.096</v>
      </c>
      <c r="F129" s="366"/>
      <c r="G129" s="367"/>
    </row>
    <row r="130" spans="1:7">
      <c r="A130" s="15"/>
      <c r="B130" s="7">
        <v>2020</v>
      </c>
      <c r="C130" s="42">
        <v>1576.9110000000001</v>
      </c>
      <c r="D130" s="43">
        <v>3066.0070000000001</v>
      </c>
      <c r="E130" s="44">
        <f t="shared" si="32"/>
        <v>1489.096</v>
      </c>
      <c r="F130" s="366"/>
      <c r="G130" s="367"/>
    </row>
    <row r="131" spans="1:7">
      <c r="A131" s="15"/>
      <c r="B131" s="7">
        <v>2021</v>
      </c>
      <c r="C131" s="42">
        <v>3189.8440000000001</v>
      </c>
      <c r="D131" s="43">
        <v>3096.0070000000001</v>
      </c>
      <c r="E131" s="44">
        <f t="shared" si="32"/>
        <v>-93.836999999999989</v>
      </c>
      <c r="F131" s="366"/>
      <c r="G131" s="367"/>
    </row>
    <row r="132" spans="1:7">
      <c r="A132" s="15"/>
      <c r="B132" s="7">
        <v>2022</v>
      </c>
      <c r="C132" s="42">
        <v>3189.8440000000001</v>
      </c>
      <c r="D132" s="43">
        <v>3189.8440000000001</v>
      </c>
      <c r="E132" s="44">
        <f t="shared" si="32"/>
        <v>0</v>
      </c>
      <c r="F132" s="366"/>
      <c r="G132" s="367"/>
    </row>
    <row r="133" spans="1:7">
      <c r="A133" s="15"/>
      <c r="B133" s="7">
        <v>2023</v>
      </c>
      <c r="C133" s="42">
        <v>3189.8440000000001</v>
      </c>
      <c r="D133" s="43">
        <v>3189.8440000000001</v>
      </c>
      <c r="E133" s="44">
        <f t="shared" si="32"/>
        <v>0</v>
      </c>
      <c r="F133" s="366"/>
      <c r="G133" s="367"/>
    </row>
    <row r="134" spans="1:7" ht="15.75" thickBot="1">
      <c r="A134" s="19"/>
      <c r="B134" s="10">
        <v>2024</v>
      </c>
      <c r="C134" s="53">
        <v>3189.8440000000001</v>
      </c>
      <c r="D134" s="54">
        <v>3189.8440000000001</v>
      </c>
      <c r="E134" s="56">
        <f t="shared" si="32"/>
        <v>0</v>
      </c>
      <c r="F134" s="368"/>
      <c r="G134" s="369"/>
    </row>
    <row r="135" spans="1:7" ht="27.75" customHeight="1" thickBot="1">
      <c r="A135" s="5" t="s">
        <v>42</v>
      </c>
      <c r="B135" s="323" t="s">
        <v>26</v>
      </c>
      <c r="C135" s="340"/>
      <c r="D135" s="340"/>
      <c r="E135" s="341"/>
      <c r="F135" s="357" t="s">
        <v>73</v>
      </c>
      <c r="G135" s="358"/>
    </row>
    <row r="136" spans="1:7">
      <c r="A136" s="14"/>
      <c r="B136" s="45"/>
      <c r="C136" s="39">
        <v>680</v>
      </c>
      <c r="D136" s="46">
        <v>810</v>
      </c>
      <c r="E136" s="41">
        <f>D136-C136</f>
        <v>130</v>
      </c>
      <c r="F136" s="338"/>
      <c r="G136" s="339"/>
    </row>
    <row r="137" spans="1:7">
      <c r="A137" s="15"/>
      <c r="B137" s="7">
        <v>2019</v>
      </c>
      <c r="C137" s="42">
        <v>110</v>
      </c>
      <c r="D137" s="43">
        <v>180</v>
      </c>
      <c r="E137" s="44">
        <v>70</v>
      </c>
      <c r="F137" s="338"/>
      <c r="G137" s="339"/>
    </row>
    <row r="138" spans="1:7">
      <c r="A138" s="15"/>
      <c r="B138" s="7">
        <v>2020</v>
      </c>
      <c r="C138" s="42">
        <v>210</v>
      </c>
      <c r="D138" s="26">
        <v>180</v>
      </c>
      <c r="E138" s="44">
        <v>-30</v>
      </c>
      <c r="F138" s="338"/>
      <c r="G138" s="339"/>
    </row>
    <row r="139" spans="1:7">
      <c r="A139" s="15"/>
      <c r="B139" s="7">
        <v>2021</v>
      </c>
      <c r="C139" s="42">
        <v>90</v>
      </c>
      <c r="D139" s="26">
        <v>180</v>
      </c>
      <c r="E139" s="44">
        <v>90</v>
      </c>
      <c r="F139" s="338"/>
      <c r="G139" s="339"/>
    </row>
    <row r="140" spans="1:7">
      <c r="A140" s="15"/>
      <c r="B140" s="7">
        <v>2022</v>
      </c>
      <c r="C140" s="34">
        <v>90</v>
      </c>
      <c r="D140" s="26">
        <v>90</v>
      </c>
      <c r="E140" s="44">
        <v>0</v>
      </c>
      <c r="F140" s="338"/>
      <c r="G140" s="339"/>
    </row>
    <row r="141" spans="1:7">
      <c r="A141" s="15"/>
      <c r="B141" s="7">
        <v>2023</v>
      </c>
      <c r="C141" s="34">
        <v>90</v>
      </c>
      <c r="D141" s="26">
        <v>90</v>
      </c>
      <c r="E141" s="44">
        <v>0</v>
      </c>
      <c r="F141" s="338"/>
      <c r="G141" s="339"/>
    </row>
    <row r="142" spans="1:7" ht="15.75" thickBot="1">
      <c r="A142" s="19"/>
      <c r="B142" s="10">
        <v>2024</v>
      </c>
      <c r="C142" s="35">
        <v>90</v>
      </c>
      <c r="D142" s="28">
        <v>90</v>
      </c>
      <c r="E142" s="56">
        <v>0</v>
      </c>
      <c r="F142" s="359"/>
      <c r="G142" s="360"/>
    </row>
    <row r="143" spans="1:7" ht="15.75" thickBot="1">
      <c r="A143" s="5" t="s">
        <v>38</v>
      </c>
      <c r="B143" s="342" t="s">
        <v>65</v>
      </c>
      <c r="C143" s="343"/>
      <c r="D143" s="343"/>
      <c r="E143" s="344"/>
      <c r="F143" s="357" t="s">
        <v>74</v>
      </c>
      <c r="G143" s="358"/>
    </row>
    <row r="144" spans="1:7" ht="36">
      <c r="A144" s="14" t="s">
        <v>43</v>
      </c>
      <c r="B144" s="45" t="s">
        <v>27</v>
      </c>
      <c r="C144" s="39">
        <v>9180.6</v>
      </c>
      <c r="D144" s="46">
        <v>9363.6</v>
      </c>
      <c r="E144" s="41">
        <f>D144-C144</f>
        <v>183</v>
      </c>
      <c r="F144" s="338"/>
      <c r="G144" s="339"/>
    </row>
    <row r="145" spans="1:7">
      <c r="A145" s="15"/>
      <c r="B145" s="7">
        <v>2019</v>
      </c>
      <c r="C145" s="42">
        <v>1530.1</v>
      </c>
      <c r="D145" s="43">
        <v>1591.1</v>
      </c>
      <c r="E145" s="44">
        <f t="shared" ref="E145:E150" si="33">D145-C145</f>
        <v>61</v>
      </c>
      <c r="F145" s="338"/>
      <c r="G145" s="339"/>
    </row>
    <row r="146" spans="1:7">
      <c r="A146" s="15"/>
      <c r="B146" s="7">
        <v>2020</v>
      </c>
      <c r="C146" s="42">
        <v>1530.1</v>
      </c>
      <c r="D146" s="43">
        <v>1591.1</v>
      </c>
      <c r="E146" s="44">
        <f t="shared" si="33"/>
        <v>61</v>
      </c>
      <c r="F146" s="338"/>
      <c r="G146" s="339"/>
    </row>
    <row r="147" spans="1:7">
      <c r="A147" s="15"/>
      <c r="B147" s="7">
        <v>2021</v>
      </c>
      <c r="C147" s="42">
        <v>1530.1</v>
      </c>
      <c r="D147" s="43">
        <v>1591.1</v>
      </c>
      <c r="E147" s="44">
        <f t="shared" si="33"/>
        <v>61</v>
      </c>
      <c r="F147" s="338"/>
      <c r="G147" s="339"/>
    </row>
    <row r="148" spans="1:7">
      <c r="A148" s="15"/>
      <c r="B148" s="7">
        <v>2022</v>
      </c>
      <c r="C148" s="43">
        <v>1530.1</v>
      </c>
      <c r="D148" s="43">
        <v>1530.1</v>
      </c>
      <c r="E148" s="44">
        <f t="shared" si="33"/>
        <v>0</v>
      </c>
      <c r="F148" s="338"/>
      <c r="G148" s="339"/>
    </row>
    <row r="149" spans="1:7">
      <c r="A149" s="15"/>
      <c r="B149" s="7">
        <v>2023</v>
      </c>
      <c r="C149" s="42">
        <v>1530.1</v>
      </c>
      <c r="D149" s="43">
        <v>1530.1</v>
      </c>
      <c r="E149" s="44">
        <f t="shared" si="33"/>
        <v>0</v>
      </c>
      <c r="F149" s="338"/>
      <c r="G149" s="339"/>
    </row>
    <row r="150" spans="1:7" ht="15.75" thickBot="1">
      <c r="A150" s="19"/>
      <c r="B150" s="10">
        <v>2024</v>
      </c>
      <c r="C150" s="53">
        <v>1530.1</v>
      </c>
      <c r="D150" s="63">
        <v>1530.1</v>
      </c>
      <c r="E150" s="56">
        <f t="shared" si="33"/>
        <v>0</v>
      </c>
      <c r="F150" s="359"/>
      <c r="G150" s="360"/>
    </row>
    <row r="151" spans="1:7" ht="24.75" customHeight="1" thickBot="1">
      <c r="A151" s="5" t="s">
        <v>44</v>
      </c>
      <c r="B151" s="323" t="s">
        <v>26</v>
      </c>
      <c r="C151" s="340"/>
      <c r="D151" s="340"/>
      <c r="E151" s="341"/>
      <c r="F151" s="370" t="s">
        <v>75</v>
      </c>
      <c r="G151" s="371"/>
    </row>
    <row r="152" spans="1:7">
      <c r="A152" s="14"/>
      <c r="B152" s="45"/>
      <c r="C152" s="39">
        <v>8858</v>
      </c>
      <c r="D152" s="46">
        <v>0</v>
      </c>
      <c r="E152" s="41">
        <f>D152-C152</f>
        <v>-8858</v>
      </c>
      <c r="F152" s="372"/>
      <c r="G152" s="373"/>
    </row>
    <row r="153" spans="1:7">
      <c r="A153" s="15"/>
      <c r="B153" s="7">
        <v>2019</v>
      </c>
      <c r="C153" s="42">
        <v>4429</v>
      </c>
      <c r="D153" s="43">
        <v>0</v>
      </c>
      <c r="E153" s="55">
        <f t="shared" ref="E153:E158" si="34">D153-C153</f>
        <v>-4429</v>
      </c>
      <c r="F153" s="372"/>
      <c r="G153" s="373"/>
    </row>
    <row r="154" spans="1:7">
      <c r="A154" s="15"/>
      <c r="B154" s="7">
        <v>2020</v>
      </c>
      <c r="C154" s="42">
        <v>4429</v>
      </c>
      <c r="D154" s="43">
        <v>0</v>
      </c>
      <c r="E154" s="55">
        <f t="shared" si="34"/>
        <v>-4429</v>
      </c>
      <c r="F154" s="372"/>
      <c r="G154" s="373"/>
    </row>
    <row r="155" spans="1:7">
      <c r="A155" s="15"/>
      <c r="B155" s="7">
        <v>2021</v>
      </c>
      <c r="C155" s="43">
        <v>0</v>
      </c>
      <c r="D155" s="43">
        <v>0</v>
      </c>
      <c r="E155" s="55">
        <f t="shared" si="34"/>
        <v>0</v>
      </c>
      <c r="F155" s="372"/>
      <c r="G155" s="373"/>
    </row>
    <row r="156" spans="1:7">
      <c r="A156" s="15"/>
      <c r="B156" s="7">
        <v>2022</v>
      </c>
      <c r="C156" s="43">
        <v>0</v>
      </c>
      <c r="D156" s="43">
        <v>0</v>
      </c>
      <c r="E156" s="55">
        <f t="shared" si="34"/>
        <v>0</v>
      </c>
      <c r="F156" s="372"/>
      <c r="G156" s="373"/>
    </row>
    <row r="157" spans="1:7">
      <c r="A157" s="15"/>
      <c r="B157" s="7">
        <v>2023</v>
      </c>
      <c r="C157" s="43">
        <v>0</v>
      </c>
      <c r="D157" s="43">
        <v>0</v>
      </c>
      <c r="E157" s="55">
        <f t="shared" si="34"/>
        <v>0</v>
      </c>
      <c r="F157" s="372"/>
      <c r="G157" s="373"/>
    </row>
    <row r="158" spans="1:7" ht="15.75" thickBot="1">
      <c r="A158" s="19"/>
      <c r="B158" s="10">
        <v>2024</v>
      </c>
      <c r="C158" s="63">
        <v>0</v>
      </c>
      <c r="D158" s="63">
        <v>0</v>
      </c>
      <c r="E158" s="60">
        <f t="shared" si="34"/>
        <v>0</v>
      </c>
      <c r="F158" s="374"/>
      <c r="G158" s="375"/>
    </row>
    <row r="159" spans="1:7" ht="15.75" thickBot="1">
      <c r="A159" s="5" t="s">
        <v>44</v>
      </c>
      <c r="B159" s="320" t="s">
        <v>64</v>
      </c>
      <c r="C159" s="321"/>
      <c r="D159" s="321"/>
      <c r="E159" s="322"/>
      <c r="F159" s="357" t="s">
        <v>76</v>
      </c>
      <c r="G159" s="358"/>
    </row>
    <row r="160" spans="1:7">
      <c r="A160" s="14" t="s">
        <v>39</v>
      </c>
      <c r="B160" s="45" t="s">
        <v>24</v>
      </c>
      <c r="C160" s="39">
        <v>0</v>
      </c>
      <c r="D160" s="40">
        <v>3.9958399999999998</v>
      </c>
      <c r="E160" s="41">
        <f>D160-C160</f>
        <v>3.9958399999999998</v>
      </c>
      <c r="F160" s="338"/>
      <c r="G160" s="339"/>
    </row>
    <row r="161" spans="1:7">
      <c r="A161" s="15"/>
      <c r="B161" s="7">
        <v>2019</v>
      </c>
      <c r="C161" s="34">
        <v>0</v>
      </c>
      <c r="D161" s="43">
        <v>1.9388799999999999</v>
      </c>
      <c r="E161" s="55">
        <f t="shared" ref="E161:E166" si="35">D161-C161</f>
        <v>1.9388799999999999</v>
      </c>
      <c r="F161" s="338"/>
      <c r="G161" s="339"/>
    </row>
    <row r="162" spans="1:7">
      <c r="A162" s="15"/>
      <c r="B162" s="7">
        <v>2020</v>
      </c>
      <c r="C162" s="34">
        <v>0</v>
      </c>
      <c r="D162" s="43">
        <v>1.33195</v>
      </c>
      <c r="E162" s="55">
        <f t="shared" si="35"/>
        <v>1.33195</v>
      </c>
      <c r="F162" s="338"/>
      <c r="G162" s="339"/>
    </row>
    <row r="163" spans="1:7">
      <c r="A163" s="15"/>
      <c r="B163" s="7">
        <v>2021</v>
      </c>
      <c r="C163" s="34">
        <v>0</v>
      </c>
      <c r="D163" s="43">
        <v>0.72501000000000004</v>
      </c>
      <c r="E163" s="55">
        <f t="shared" si="35"/>
        <v>0.72501000000000004</v>
      </c>
      <c r="F163" s="338"/>
      <c r="G163" s="339"/>
    </row>
    <row r="164" spans="1:7">
      <c r="A164" s="15"/>
      <c r="B164" s="7">
        <v>2022</v>
      </c>
      <c r="C164" s="34">
        <v>0</v>
      </c>
      <c r="D164" s="26">
        <v>0</v>
      </c>
      <c r="E164" s="55">
        <f t="shared" si="35"/>
        <v>0</v>
      </c>
      <c r="F164" s="338"/>
      <c r="G164" s="339"/>
    </row>
    <row r="165" spans="1:7">
      <c r="A165" s="15"/>
      <c r="B165" s="7">
        <v>2023</v>
      </c>
      <c r="C165" s="34">
        <v>0</v>
      </c>
      <c r="D165" s="26">
        <v>0</v>
      </c>
      <c r="E165" s="55">
        <f t="shared" si="35"/>
        <v>0</v>
      </c>
      <c r="F165" s="338"/>
      <c r="G165" s="339"/>
    </row>
    <row r="166" spans="1:7" ht="15.75" thickBot="1">
      <c r="A166" s="19"/>
      <c r="B166" s="12">
        <v>2024</v>
      </c>
      <c r="C166" s="34">
        <v>0</v>
      </c>
      <c r="D166" s="69">
        <v>0</v>
      </c>
      <c r="E166" s="55">
        <f t="shared" si="35"/>
        <v>0</v>
      </c>
      <c r="F166" s="359"/>
      <c r="G166" s="360"/>
    </row>
    <row r="167" spans="1:7" ht="15.75" thickBot="1">
      <c r="A167" s="66"/>
      <c r="B167" s="67" t="s">
        <v>28</v>
      </c>
      <c r="C167" s="76">
        <f t="shared" ref="C167:D170" si="36">C59+C66+C73+C81+C89+C97+C105+C112+C121+C128+C136+C144+C152+C160</f>
        <v>1756714.2224600003</v>
      </c>
      <c r="D167" s="76">
        <f t="shared" si="36"/>
        <v>2051292.5793399999</v>
      </c>
      <c r="E167" s="73">
        <f>D167-C167</f>
        <v>294578.35687999963</v>
      </c>
      <c r="F167" s="98" t="s">
        <v>59</v>
      </c>
      <c r="G167" s="88"/>
    </row>
    <row r="168" spans="1:7">
      <c r="A168" s="14"/>
      <c r="B168" s="17">
        <v>2019</v>
      </c>
      <c r="C168" s="61">
        <f t="shared" si="36"/>
        <v>300902.92594999995</v>
      </c>
      <c r="D168" s="75">
        <f t="shared" si="36"/>
        <v>409810.02016999992</v>
      </c>
      <c r="E168" s="55">
        <f>D168-C168</f>
        <v>108907.09421999997</v>
      </c>
      <c r="F168" s="97"/>
      <c r="G168" s="88"/>
    </row>
    <row r="169" spans="1:7">
      <c r="A169" s="15"/>
      <c r="B169" s="7">
        <v>2020</v>
      </c>
      <c r="C169" s="42">
        <f t="shared" si="36"/>
        <v>293937.62127</v>
      </c>
      <c r="D169" s="43">
        <f t="shared" si="36"/>
        <v>386742.22636999999</v>
      </c>
      <c r="E169" s="44">
        <f>D169-C169</f>
        <v>92804.605099999986</v>
      </c>
      <c r="F169" s="97"/>
      <c r="G169" s="88"/>
    </row>
    <row r="170" spans="1:7">
      <c r="A170" s="15"/>
      <c r="B170" s="7">
        <v>2021</v>
      </c>
      <c r="C170" s="42">
        <f t="shared" si="36"/>
        <v>290468.41880999989</v>
      </c>
      <c r="D170" s="43">
        <f t="shared" si="36"/>
        <v>391585.22636999993</v>
      </c>
      <c r="E170" s="44">
        <f>D170-C170</f>
        <v>101116.80756000004</v>
      </c>
      <c r="F170" s="98" t="s">
        <v>59</v>
      </c>
      <c r="G170" s="99" t="s">
        <v>59</v>
      </c>
    </row>
    <row r="171" spans="1:7">
      <c r="A171" s="15"/>
      <c r="B171" s="7">
        <v>2022</v>
      </c>
      <c r="C171" s="42">
        <f t="shared" ref="C171:D173" si="37">C70+C77+C85+C93+C101+C109+C116+C125+C132+C140+C148+C156+C164</f>
        <v>195857.29681</v>
      </c>
      <c r="D171" s="43">
        <f t="shared" si="37"/>
        <v>193107.24681000001</v>
      </c>
      <c r="E171" s="44">
        <f>D171-C171</f>
        <v>-2750.0499999999884</v>
      </c>
      <c r="F171" s="97"/>
      <c r="G171" s="88"/>
    </row>
    <row r="172" spans="1:7">
      <c r="A172" s="15"/>
      <c r="B172" s="7">
        <v>2023</v>
      </c>
      <c r="C172" s="42">
        <f t="shared" si="37"/>
        <v>195857.29681</v>
      </c>
      <c r="D172" s="43">
        <f t="shared" si="37"/>
        <v>193107.24681000001</v>
      </c>
      <c r="E172" s="44">
        <f t="shared" ref="E172:E173" si="38">D172-C172</f>
        <v>-2750.0499999999884</v>
      </c>
      <c r="F172" s="97"/>
      <c r="G172" s="88"/>
    </row>
    <row r="173" spans="1:7" ht="15.75" thickBot="1">
      <c r="A173" s="19"/>
      <c r="B173" s="12">
        <v>2024</v>
      </c>
      <c r="C173" s="42">
        <f t="shared" si="37"/>
        <v>195857.29681</v>
      </c>
      <c r="D173" s="54">
        <f t="shared" si="37"/>
        <v>193107.24681000001</v>
      </c>
      <c r="E173" s="44">
        <f t="shared" si="38"/>
        <v>-2750.0499999999884</v>
      </c>
      <c r="F173" s="97"/>
      <c r="G173" s="88"/>
    </row>
    <row r="174" spans="1:7" ht="15.75" thickBot="1">
      <c r="A174" s="13"/>
      <c r="B174" s="18" t="s">
        <v>29</v>
      </c>
      <c r="C174" s="77">
        <f>C167+C49+C41</f>
        <v>1899867.1499600003</v>
      </c>
      <c r="D174" s="77">
        <f>D167+D49+D41</f>
        <v>2266550.0333400001</v>
      </c>
      <c r="E174" s="74">
        <f>D174-C174</f>
        <v>366682.88337999978</v>
      </c>
      <c r="F174" s="97"/>
      <c r="G174" s="88"/>
    </row>
    <row r="175" spans="1:7">
      <c r="A175" s="14"/>
      <c r="B175" s="11">
        <v>2019</v>
      </c>
      <c r="C175" s="79">
        <f>C168+C50+C42</f>
        <v>337224.96919999993</v>
      </c>
      <c r="D175" s="84">
        <f>D168+D50+D42</f>
        <v>464308.31916999992</v>
      </c>
      <c r="E175" s="80">
        <f>D175-C175</f>
        <v>127083.34996999998</v>
      </c>
      <c r="F175" s="98" t="s">
        <v>59</v>
      </c>
      <c r="G175" s="88"/>
    </row>
    <row r="176" spans="1:7">
      <c r="A176" s="15"/>
      <c r="B176" s="7">
        <v>2020</v>
      </c>
      <c r="C176" s="81">
        <f t="shared" ref="C176:D180" si="39">C169+C51+C43</f>
        <v>322886.58951999998</v>
      </c>
      <c r="D176" s="85">
        <f t="shared" si="39"/>
        <v>442437.58536999999</v>
      </c>
      <c r="E176" s="78">
        <f t="shared" ref="E176:E180" si="40">D176-C176</f>
        <v>119550.99585000001</v>
      </c>
      <c r="F176" s="98" t="s">
        <v>59</v>
      </c>
      <c r="G176" s="88"/>
    </row>
    <row r="177" spans="1:7">
      <c r="A177" s="15"/>
      <c r="B177" s="7">
        <v>2021</v>
      </c>
      <c r="C177" s="81">
        <f t="shared" si="39"/>
        <v>309938.89780999988</v>
      </c>
      <c r="D177" s="85">
        <f t="shared" si="39"/>
        <v>442437.58536999993</v>
      </c>
      <c r="E177" s="78">
        <f t="shared" si="40"/>
        <v>132498.68756000005</v>
      </c>
      <c r="F177" s="97"/>
      <c r="G177" s="88"/>
    </row>
    <row r="178" spans="1:7">
      <c r="A178" s="15"/>
      <c r="B178" s="7">
        <v>2022</v>
      </c>
      <c r="C178" s="81">
        <f t="shared" si="39"/>
        <v>215327.77580999999</v>
      </c>
      <c r="D178" s="85">
        <f t="shared" si="39"/>
        <v>211177.72581</v>
      </c>
      <c r="E178" s="78">
        <f t="shared" si="40"/>
        <v>-4150.0499999999884</v>
      </c>
      <c r="F178" s="97"/>
      <c r="G178" s="88"/>
    </row>
    <row r="179" spans="1:7">
      <c r="A179" s="15"/>
      <c r="B179" s="7">
        <v>2023</v>
      </c>
      <c r="C179" s="81">
        <f t="shared" si="39"/>
        <v>215327.77580999999</v>
      </c>
      <c r="D179" s="85">
        <f t="shared" si="39"/>
        <v>211177.72581</v>
      </c>
      <c r="E179" s="78">
        <f t="shared" si="40"/>
        <v>-4150.0499999999884</v>
      </c>
      <c r="F179" s="97"/>
      <c r="G179" s="88"/>
    </row>
    <row r="180" spans="1:7" ht="15.75" thickBot="1">
      <c r="A180" s="16"/>
      <c r="B180" s="12">
        <v>2024</v>
      </c>
      <c r="C180" s="82">
        <f t="shared" si="39"/>
        <v>215327.77580999999</v>
      </c>
      <c r="D180" s="86">
        <f t="shared" si="39"/>
        <v>211177.72581</v>
      </c>
      <c r="E180" s="83">
        <f t="shared" si="40"/>
        <v>-4150.0499999999884</v>
      </c>
      <c r="F180" s="100"/>
      <c r="G180" s="101"/>
    </row>
  </sheetData>
  <mergeCells count="42">
    <mergeCell ref="F34:G40"/>
    <mergeCell ref="F58:G79"/>
    <mergeCell ref="F49:G55"/>
    <mergeCell ref="B120:E120"/>
    <mergeCell ref="C6:E6"/>
    <mergeCell ref="B6:B8"/>
    <mergeCell ref="F6:G6"/>
    <mergeCell ref="G7:G8"/>
    <mergeCell ref="F13:G19"/>
    <mergeCell ref="A10:G10"/>
    <mergeCell ref="F27:G33"/>
    <mergeCell ref="B135:E135"/>
    <mergeCell ref="B143:E143"/>
    <mergeCell ref="B151:E151"/>
    <mergeCell ref="B159:E159"/>
    <mergeCell ref="F159:G166"/>
    <mergeCell ref="F41:G41"/>
    <mergeCell ref="A48:G48"/>
    <mergeCell ref="F120:G134"/>
    <mergeCell ref="F135:G142"/>
    <mergeCell ref="F143:G150"/>
    <mergeCell ref="F151:G158"/>
    <mergeCell ref="F80:G87"/>
    <mergeCell ref="F88:G95"/>
    <mergeCell ref="F96:G96"/>
    <mergeCell ref="F104:G118"/>
    <mergeCell ref="A3:G3"/>
    <mergeCell ref="B11:G11"/>
    <mergeCell ref="B12:G12"/>
    <mergeCell ref="A57:G57"/>
    <mergeCell ref="A119:G119"/>
    <mergeCell ref="F7:F8"/>
    <mergeCell ref="A6:A8"/>
    <mergeCell ref="D7:D8"/>
    <mergeCell ref="E7:E8"/>
    <mergeCell ref="B58:E58"/>
    <mergeCell ref="B80:E80"/>
    <mergeCell ref="B88:E88"/>
    <mergeCell ref="B96:E96"/>
    <mergeCell ref="B104:E104"/>
    <mergeCell ref="A56:G56"/>
    <mergeCell ref="F20:G26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6"/>
  <sheetViews>
    <sheetView tabSelected="1" workbookViewId="0">
      <selection activeCell="E10" sqref="E10"/>
    </sheetView>
  </sheetViews>
  <sheetFormatPr defaultRowHeight="15"/>
  <cols>
    <col min="1" max="1" width="6.140625" customWidth="1"/>
    <col min="2" max="2" width="31" customWidth="1"/>
    <col min="3" max="3" width="15" customWidth="1"/>
    <col min="4" max="4" width="15.5703125" customWidth="1"/>
    <col min="5" max="5" width="13.140625" customWidth="1"/>
    <col min="6" max="6" width="40.42578125" customWidth="1"/>
    <col min="7" max="7" width="18.7109375" customWidth="1"/>
    <col min="8" max="8" width="18.85546875" customWidth="1"/>
    <col min="9" max="9" width="10.5703125" customWidth="1"/>
  </cols>
  <sheetData>
    <row r="1" spans="1:9">
      <c r="A1" s="2"/>
      <c r="H1" s="393" t="s">
        <v>84</v>
      </c>
      <c r="I1" s="394"/>
    </row>
    <row r="2" spans="1:9" ht="48" customHeight="1">
      <c r="A2" s="302" t="s">
        <v>82</v>
      </c>
      <c r="B2" s="302"/>
      <c r="C2" s="302"/>
      <c r="D2" s="302"/>
      <c r="E2" s="302"/>
      <c r="F2" s="302"/>
      <c r="G2" s="302"/>
      <c r="H2" s="302"/>
    </row>
    <row r="3" spans="1:9" ht="15.75" thickBot="1">
      <c r="A3" s="2"/>
      <c r="H3" s="102" t="s">
        <v>59</v>
      </c>
      <c r="I3" s="102" t="s">
        <v>83</v>
      </c>
    </row>
    <row r="4" spans="1:9" ht="15.75" thickBot="1">
      <c r="A4" s="312" t="s">
        <v>0</v>
      </c>
      <c r="B4" s="348" t="s">
        <v>86</v>
      </c>
      <c r="C4" s="345" t="s">
        <v>45</v>
      </c>
      <c r="D4" s="346"/>
      <c r="E4" s="347"/>
      <c r="F4" s="386" t="s">
        <v>87</v>
      </c>
      <c r="G4" s="351" t="s">
        <v>66</v>
      </c>
      <c r="H4" s="392"/>
      <c r="I4" s="386" t="s">
        <v>149</v>
      </c>
    </row>
    <row r="5" spans="1:9" ht="24">
      <c r="A5" s="313"/>
      <c r="B5" s="349"/>
      <c r="C5" s="22" t="s">
        <v>2</v>
      </c>
      <c r="D5" s="315" t="s">
        <v>4</v>
      </c>
      <c r="E5" s="310" t="s">
        <v>5</v>
      </c>
      <c r="F5" s="387"/>
      <c r="G5" s="310" t="s">
        <v>85</v>
      </c>
      <c r="H5" s="315" t="s">
        <v>4</v>
      </c>
      <c r="I5" s="387"/>
    </row>
    <row r="6" spans="1:9" ht="15.75" thickBot="1">
      <c r="A6" s="314"/>
      <c r="B6" s="350"/>
      <c r="C6" s="23" t="s">
        <v>3</v>
      </c>
      <c r="D6" s="316"/>
      <c r="E6" s="311"/>
      <c r="F6" s="388"/>
      <c r="G6" s="311"/>
      <c r="H6" s="316"/>
      <c r="I6" s="388"/>
    </row>
    <row r="7" spans="1:9" ht="15.75" thickBot="1">
      <c r="A7" s="3">
        <v>1</v>
      </c>
      <c r="B7" s="1">
        <v>2</v>
      </c>
      <c r="C7" s="1">
        <v>3</v>
      </c>
      <c r="D7" s="4">
        <v>4</v>
      </c>
      <c r="E7" s="1">
        <v>5</v>
      </c>
      <c r="F7" s="1"/>
      <c r="G7" s="103">
        <v>6</v>
      </c>
      <c r="H7" s="258">
        <v>7</v>
      </c>
      <c r="I7" s="255">
        <v>8</v>
      </c>
    </row>
    <row r="8" spans="1:9" ht="15.75" thickBot="1">
      <c r="A8" s="363" t="s">
        <v>6</v>
      </c>
      <c r="B8" s="364"/>
      <c r="C8" s="364"/>
      <c r="D8" s="364"/>
      <c r="E8" s="364"/>
      <c r="F8" s="364"/>
      <c r="G8" s="364"/>
      <c r="H8" s="364"/>
      <c r="I8" s="390"/>
    </row>
    <row r="9" spans="1:9" ht="25.5" customHeight="1" thickBot="1">
      <c r="A9" s="286" t="s">
        <v>46</v>
      </c>
      <c r="B9" s="287" t="s">
        <v>47</v>
      </c>
      <c r="C9" s="288">
        <v>73447.247499999998</v>
      </c>
      <c r="D9" s="288">
        <v>134631.21299999999</v>
      </c>
      <c r="E9" s="288">
        <f>D9-C9</f>
        <v>61183.965499999991</v>
      </c>
      <c r="F9" s="289" t="s">
        <v>156</v>
      </c>
      <c r="G9" s="290" t="s">
        <v>145</v>
      </c>
      <c r="H9" s="291" t="s">
        <v>88</v>
      </c>
      <c r="I9" s="292" t="s">
        <v>147</v>
      </c>
    </row>
    <row r="10" spans="1:9" ht="48">
      <c r="A10" s="14"/>
      <c r="B10" s="168">
        <v>2019</v>
      </c>
      <c r="C10" s="175">
        <v>24450.161250000001</v>
      </c>
      <c r="D10" s="175">
        <v>38878.031000000003</v>
      </c>
      <c r="E10" s="175">
        <f>D10-C10</f>
        <v>14427.869750000002</v>
      </c>
      <c r="F10" s="125" t="s">
        <v>89</v>
      </c>
      <c r="G10" s="248" t="s">
        <v>90</v>
      </c>
      <c r="H10" s="251" t="s">
        <v>88</v>
      </c>
      <c r="I10" s="284" t="s">
        <v>148</v>
      </c>
    </row>
    <row r="11" spans="1:9" ht="25.5">
      <c r="A11" s="15"/>
      <c r="B11" s="169">
        <v>2020</v>
      </c>
      <c r="C11" s="176">
        <v>17077.08625</v>
      </c>
      <c r="D11" s="176">
        <v>40694.290999999997</v>
      </c>
      <c r="E11" s="175">
        <f t="shared" ref="E11:E15" si="0">D11-C11</f>
        <v>23617.204749999997</v>
      </c>
      <c r="F11" s="125" t="s">
        <v>91</v>
      </c>
      <c r="G11" s="249" t="s">
        <v>92</v>
      </c>
      <c r="H11" s="252" t="s">
        <v>92</v>
      </c>
      <c r="I11" s="132"/>
    </row>
    <row r="12" spans="1:9" ht="51.75">
      <c r="A12" s="15"/>
      <c r="B12" s="169">
        <v>2021</v>
      </c>
      <c r="C12" s="176">
        <v>7980</v>
      </c>
      <c r="D12" s="176">
        <v>35318.891000000003</v>
      </c>
      <c r="E12" s="175">
        <f t="shared" si="0"/>
        <v>27338.891000000003</v>
      </c>
      <c r="F12" s="125" t="s">
        <v>93</v>
      </c>
      <c r="G12" s="250" t="s">
        <v>94</v>
      </c>
      <c r="H12" s="253" t="s">
        <v>94</v>
      </c>
      <c r="I12" s="132"/>
    </row>
    <row r="13" spans="1:9" ht="24">
      <c r="A13" s="15"/>
      <c r="B13" s="169">
        <v>2022</v>
      </c>
      <c r="C13" s="176">
        <v>7980</v>
      </c>
      <c r="D13" s="176">
        <v>6580</v>
      </c>
      <c r="E13" s="175">
        <f t="shared" si="0"/>
        <v>-1400</v>
      </c>
      <c r="F13" s="125" t="s">
        <v>95</v>
      </c>
      <c r="G13" s="248" t="s">
        <v>96</v>
      </c>
      <c r="H13" s="254" t="s">
        <v>96</v>
      </c>
      <c r="I13" s="132"/>
    </row>
    <row r="14" spans="1:9" ht="36">
      <c r="A14" s="15"/>
      <c r="B14" s="169">
        <v>2023</v>
      </c>
      <c r="C14" s="176">
        <v>7980</v>
      </c>
      <c r="D14" s="176">
        <v>6580</v>
      </c>
      <c r="E14" s="175">
        <f t="shared" si="0"/>
        <v>-1400</v>
      </c>
      <c r="F14" s="125" t="s">
        <v>97</v>
      </c>
      <c r="G14" s="248" t="s">
        <v>98</v>
      </c>
      <c r="H14" s="254" t="s">
        <v>98</v>
      </c>
      <c r="I14" s="132"/>
    </row>
    <row r="15" spans="1:9" ht="36.75" thickBot="1">
      <c r="A15" s="19"/>
      <c r="B15" s="170">
        <v>2024</v>
      </c>
      <c r="C15" s="184">
        <v>7980</v>
      </c>
      <c r="D15" s="184">
        <v>6580</v>
      </c>
      <c r="E15" s="205">
        <f t="shared" si="0"/>
        <v>-1400</v>
      </c>
      <c r="F15" s="124" t="s">
        <v>99</v>
      </c>
      <c r="G15" s="293" t="s">
        <v>100</v>
      </c>
      <c r="H15" s="294" t="s">
        <v>144</v>
      </c>
      <c r="I15" s="295" t="s">
        <v>146</v>
      </c>
    </row>
    <row r="16" spans="1:9" ht="15.75" thickBot="1">
      <c r="A16" s="363" t="s">
        <v>13</v>
      </c>
      <c r="B16" s="364"/>
      <c r="C16" s="364"/>
      <c r="D16" s="364"/>
      <c r="E16" s="364"/>
      <c r="F16" s="364"/>
      <c r="G16" s="364"/>
      <c r="H16" s="364"/>
      <c r="I16" s="327"/>
    </row>
    <row r="17" spans="1:9" ht="87.75" customHeight="1">
      <c r="A17" s="146" t="s">
        <v>33</v>
      </c>
      <c r="B17" s="147" t="s">
        <v>14</v>
      </c>
      <c r="C17" s="178">
        <v>69705.679999999993</v>
      </c>
      <c r="D17" s="179">
        <v>80626.240999999995</v>
      </c>
      <c r="E17" s="296">
        <f>D17-C17</f>
        <v>10920.561000000002</v>
      </c>
      <c r="F17" s="145" t="s">
        <v>101</v>
      </c>
      <c r="G17" s="131" t="s">
        <v>102</v>
      </c>
      <c r="H17" s="259" t="s">
        <v>102</v>
      </c>
      <c r="I17" s="283"/>
    </row>
    <row r="18" spans="1:9" ht="24">
      <c r="A18" s="15"/>
      <c r="B18" s="7">
        <v>2019</v>
      </c>
      <c r="C18" s="57">
        <v>11871.882</v>
      </c>
      <c r="D18" s="58">
        <v>15620.268</v>
      </c>
      <c r="E18" s="30">
        <f t="shared" ref="E18:E23" si="1">D18-C18</f>
        <v>3748.3860000000004</v>
      </c>
      <c r="F18" s="144" t="s">
        <v>104</v>
      </c>
      <c r="G18" s="129" t="s">
        <v>103</v>
      </c>
      <c r="H18" s="260" t="s">
        <v>103</v>
      </c>
      <c r="I18" s="283"/>
    </row>
    <row r="19" spans="1:9" ht="36">
      <c r="A19" s="15"/>
      <c r="B19" s="7">
        <v>2020</v>
      </c>
      <c r="C19" s="57">
        <v>11871.882</v>
      </c>
      <c r="D19" s="58">
        <v>15001.067999999999</v>
      </c>
      <c r="E19" s="30">
        <f t="shared" si="1"/>
        <v>3129.1859999999997</v>
      </c>
      <c r="F19" s="144" t="s">
        <v>105</v>
      </c>
      <c r="G19" s="129" t="s">
        <v>96</v>
      </c>
      <c r="H19" s="260" t="s">
        <v>96</v>
      </c>
      <c r="I19" s="283"/>
    </row>
    <row r="20" spans="1:9" ht="48">
      <c r="A20" s="15"/>
      <c r="B20" s="7">
        <v>2021</v>
      </c>
      <c r="C20" s="57">
        <v>11490.478999999999</v>
      </c>
      <c r="D20" s="58">
        <v>15533.468000000001</v>
      </c>
      <c r="E20" s="30">
        <f t="shared" si="1"/>
        <v>4042.9890000000014</v>
      </c>
      <c r="F20" s="144" t="s">
        <v>106</v>
      </c>
      <c r="G20" s="129" t="s">
        <v>96</v>
      </c>
      <c r="H20" s="260" t="s">
        <v>96</v>
      </c>
      <c r="I20" s="283"/>
    </row>
    <row r="21" spans="1:9" ht="21" customHeight="1">
      <c r="A21" s="15"/>
      <c r="B21" s="7">
        <v>2022</v>
      </c>
      <c r="C21" s="57">
        <v>11490.478999999999</v>
      </c>
      <c r="D21" s="58">
        <v>11490.478999999999</v>
      </c>
      <c r="E21" s="30">
        <f t="shared" si="1"/>
        <v>0</v>
      </c>
      <c r="F21" s="57"/>
      <c r="G21" s="130"/>
      <c r="H21" s="261"/>
      <c r="I21" s="283"/>
    </row>
    <row r="22" spans="1:9" ht="21" customHeight="1">
      <c r="A22" s="15"/>
      <c r="B22" s="7">
        <v>2023</v>
      </c>
      <c r="C22" s="57">
        <v>11490.478999999999</v>
      </c>
      <c r="D22" s="58">
        <v>11490.478999999999</v>
      </c>
      <c r="E22" s="30">
        <f t="shared" si="1"/>
        <v>0</v>
      </c>
      <c r="F22" s="57"/>
      <c r="G22" s="130"/>
      <c r="H22" s="261"/>
      <c r="I22" s="283"/>
    </row>
    <row r="23" spans="1:9" ht="18.75" customHeight="1" thickBot="1">
      <c r="A23" s="19"/>
      <c r="B23" s="10">
        <v>2024</v>
      </c>
      <c r="C23" s="127">
        <v>11490.478999999999</v>
      </c>
      <c r="D23" s="126">
        <v>11490.478999999999</v>
      </c>
      <c r="E23" s="59">
        <f t="shared" si="1"/>
        <v>0</v>
      </c>
      <c r="F23" s="127"/>
      <c r="G23" s="297"/>
      <c r="H23" s="298"/>
      <c r="I23" s="283"/>
    </row>
    <row r="24" spans="1:9" ht="15.75" thickBot="1">
      <c r="A24" s="328" t="s">
        <v>15</v>
      </c>
      <c r="B24" s="329"/>
      <c r="C24" s="329"/>
      <c r="D24" s="329"/>
      <c r="E24" s="329"/>
      <c r="F24" s="329"/>
      <c r="G24" s="330"/>
      <c r="H24" s="330"/>
      <c r="I24" s="327"/>
    </row>
    <row r="25" spans="1:9" s="24" customFormat="1" ht="29.25" customHeight="1" thickBot="1">
      <c r="A25" s="307" t="s">
        <v>159</v>
      </c>
      <c r="B25" s="308"/>
      <c r="C25" s="308"/>
      <c r="D25" s="308"/>
      <c r="E25" s="308"/>
      <c r="F25" s="308"/>
      <c r="G25" s="308"/>
      <c r="H25" s="308"/>
      <c r="I25" s="327"/>
    </row>
    <row r="26" spans="1:9" ht="91.5" customHeight="1" thickBot="1">
      <c r="A26" s="148" t="s">
        <v>60</v>
      </c>
      <c r="B26" s="149" t="s">
        <v>61</v>
      </c>
      <c r="C26" s="157">
        <v>1365582.2807199999</v>
      </c>
      <c r="D26" s="158">
        <v>1638769.8089999999</v>
      </c>
      <c r="E26" s="157">
        <f>D26-C26</f>
        <v>273187.52827999997</v>
      </c>
      <c r="F26" s="139" t="s">
        <v>107</v>
      </c>
      <c r="G26" s="135" t="s">
        <v>111</v>
      </c>
      <c r="H26" s="262" t="s">
        <v>111</v>
      </c>
      <c r="I26" s="283"/>
    </row>
    <row r="27" spans="1:9" ht="24">
      <c r="A27" s="116"/>
      <c r="B27" s="168">
        <v>2019</v>
      </c>
      <c r="C27" s="160">
        <v>245522.70963999999</v>
      </c>
      <c r="D27" s="161">
        <v>339784.61048999999</v>
      </c>
      <c r="E27" s="162">
        <f t="shared" ref="E27:E32" si="2">D27-C27</f>
        <v>94261.900850000005</v>
      </c>
      <c r="F27" s="140" t="s">
        <v>108</v>
      </c>
      <c r="G27" s="134" t="s">
        <v>96</v>
      </c>
      <c r="H27" s="263" t="s">
        <v>96</v>
      </c>
      <c r="I27" s="283"/>
    </row>
    <row r="28" spans="1:9" ht="60">
      <c r="A28" s="116"/>
      <c r="B28" s="169">
        <v>2020</v>
      </c>
      <c r="C28" s="163">
        <v>238649.64496000001</v>
      </c>
      <c r="D28" s="164">
        <v>316211.61138000002</v>
      </c>
      <c r="E28" s="163">
        <f t="shared" si="2"/>
        <v>77561.966420000012</v>
      </c>
      <c r="F28" s="140" t="s">
        <v>109</v>
      </c>
      <c r="G28" s="134" t="s">
        <v>96</v>
      </c>
      <c r="H28" s="263" t="s">
        <v>96</v>
      </c>
      <c r="I28" s="283"/>
    </row>
    <row r="29" spans="1:9" ht="48">
      <c r="A29" s="116"/>
      <c r="B29" s="169">
        <v>2021</v>
      </c>
      <c r="C29" s="163">
        <v>220352.48152999999</v>
      </c>
      <c r="D29" s="164">
        <v>321716.14253999997</v>
      </c>
      <c r="E29" s="163">
        <f t="shared" si="2"/>
        <v>101363.66100999998</v>
      </c>
      <c r="F29" s="140" t="s">
        <v>110</v>
      </c>
      <c r="G29" s="134" t="s">
        <v>96</v>
      </c>
      <c r="H29" s="263" t="s">
        <v>96</v>
      </c>
      <c r="I29" s="283"/>
    </row>
    <row r="30" spans="1:9">
      <c r="A30" s="116"/>
      <c r="B30" s="169">
        <v>2022</v>
      </c>
      <c r="C30" s="163">
        <v>220352.48152999999</v>
      </c>
      <c r="D30" s="164">
        <v>220352.48152999999</v>
      </c>
      <c r="E30" s="163">
        <f t="shared" si="2"/>
        <v>0</v>
      </c>
      <c r="F30" s="141"/>
      <c r="G30" s="134"/>
      <c r="H30" s="263"/>
      <c r="I30" s="283"/>
    </row>
    <row r="31" spans="1:9">
      <c r="A31" s="116"/>
      <c r="B31" s="169">
        <v>2023</v>
      </c>
      <c r="C31" s="163">
        <v>220352.48152999999</v>
      </c>
      <c r="D31" s="164">
        <v>220352.48152999999</v>
      </c>
      <c r="E31" s="163">
        <f t="shared" si="2"/>
        <v>0</v>
      </c>
      <c r="F31" s="141"/>
      <c r="G31" s="134"/>
      <c r="H31" s="263"/>
      <c r="I31" s="283"/>
    </row>
    <row r="32" spans="1:9" ht="15.75" thickBot="1">
      <c r="A32" s="116"/>
      <c r="B32" s="170">
        <v>2024</v>
      </c>
      <c r="C32" s="165">
        <v>220352.48152999999</v>
      </c>
      <c r="D32" s="166">
        <v>220352.48152999999</v>
      </c>
      <c r="E32" s="167">
        <f t="shared" si="2"/>
        <v>0</v>
      </c>
      <c r="F32" s="142"/>
      <c r="G32" s="133"/>
      <c r="H32" s="264"/>
      <c r="I32" s="283"/>
    </row>
    <row r="33" spans="1:9" ht="49.5" customHeight="1" thickBot="1">
      <c r="A33" s="150" t="s">
        <v>42</v>
      </c>
      <c r="B33" s="151" t="s">
        <v>62</v>
      </c>
      <c r="C33" s="174">
        <v>79025.36</v>
      </c>
      <c r="D33" s="180">
        <v>92801.76</v>
      </c>
      <c r="E33" s="174">
        <f>D33-C33</f>
        <v>13776.399999999994</v>
      </c>
      <c r="F33" s="143" t="s">
        <v>112</v>
      </c>
      <c r="G33" s="128" t="s">
        <v>116</v>
      </c>
      <c r="H33" s="265" t="s">
        <v>116</v>
      </c>
      <c r="I33" s="283"/>
    </row>
    <row r="34" spans="1:9" ht="36">
      <c r="A34" s="116"/>
      <c r="B34" s="171">
        <v>2019</v>
      </c>
      <c r="C34" s="181">
        <v>13009</v>
      </c>
      <c r="D34" s="175">
        <v>17452.48</v>
      </c>
      <c r="E34" s="175">
        <f t="shared" ref="E34:E39" si="3">D34-C34</f>
        <v>4443.4799999999996</v>
      </c>
      <c r="F34" s="144" t="s">
        <v>114</v>
      </c>
      <c r="G34" s="129" t="s">
        <v>113</v>
      </c>
      <c r="H34" s="260" t="s">
        <v>113</v>
      </c>
      <c r="I34" s="283"/>
    </row>
    <row r="35" spans="1:9" ht="36">
      <c r="A35" s="116"/>
      <c r="B35" s="172">
        <v>2020</v>
      </c>
      <c r="C35" s="182">
        <v>13009</v>
      </c>
      <c r="D35" s="176">
        <v>18059.28</v>
      </c>
      <c r="E35" s="175">
        <f t="shared" si="3"/>
        <v>5050.2799999999988</v>
      </c>
      <c r="F35" s="144" t="s">
        <v>115</v>
      </c>
      <c r="G35" s="129" t="s">
        <v>117</v>
      </c>
      <c r="H35" s="260" t="s">
        <v>117</v>
      </c>
      <c r="I35" s="283"/>
    </row>
    <row r="36" spans="1:9">
      <c r="A36" s="116"/>
      <c r="B36" s="172">
        <v>2021</v>
      </c>
      <c r="C36" s="182">
        <v>13251.84</v>
      </c>
      <c r="D36" s="176">
        <v>17534.48</v>
      </c>
      <c r="E36" s="175">
        <f t="shared" si="3"/>
        <v>4282.6399999999994</v>
      </c>
      <c r="F36" s="42"/>
      <c r="G36" s="132"/>
      <c r="H36" s="266"/>
      <c r="I36" s="283"/>
    </row>
    <row r="37" spans="1:9">
      <c r="A37" s="116"/>
      <c r="B37" s="172">
        <v>2022</v>
      </c>
      <c r="C37" s="182">
        <v>13251.84</v>
      </c>
      <c r="D37" s="176">
        <v>13251.84</v>
      </c>
      <c r="E37" s="175">
        <f t="shared" si="3"/>
        <v>0</v>
      </c>
      <c r="F37" s="42"/>
      <c r="G37" s="132"/>
      <c r="H37" s="266"/>
      <c r="I37" s="283"/>
    </row>
    <row r="38" spans="1:9">
      <c r="A38" s="116"/>
      <c r="B38" s="172">
        <v>2023</v>
      </c>
      <c r="C38" s="182">
        <v>13251.84</v>
      </c>
      <c r="D38" s="176">
        <v>13251.84</v>
      </c>
      <c r="E38" s="175">
        <f t="shared" si="3"/>
        <v>0</v>
      </c>
      <c r="F38" s="42"/>
      <c r="G38" s="132"/>
      <c r="H38" s="266"/>
      <c r="I38" s="283"/>
    </row>
    <row r="39" spans="1:9" ht="15.75" thickBot="1">
      <c r="A39" s="116"/>
      <c r="B39" s="173">
        <v>2024</v>
      </c>
      <c r="C39" s="183">
        <v>13251.84</v>
      </c>
      <c r="D39" s="184">
        <v>13251.84</v>
      </c>
      <c r="E39" s="205">
        <f t="shared" si="3"/>
        <v>0</v>
      </c>
      <c r="F39" s="53"/>
      <c r="G39" s="204"/>
      <c r="H39" s="267"/>
      <c r="I39" s="283"/>
    </row>
    <row r="40" spans="1:9" ht="64.5" customHeight="1" thickBot="1">
      <c r="A40" s="150" t="s">
        <v>38</v>
      </c>
      <c r="B40" s="199" t="s">
        <v>21</v>
      </c>
      <c r="C40" s="180">
        <v>67658.898000000001</v>
      </c>
      <c r="D40" s="174">
        <v>56473.974309999998</v>
      </c>
      <c r="E40" s="200">
        <f>D40-C40</f>
        <v>-11184.923690000003</v>
      </c>
      <c r="F40" s="212" t="s">
        <v>118</v>
      </c>
      <c r="G40" s="137" t="s">
        <v>96</v>
      </c>
      <c r="H40" s="265" t="s">
        <v>96</v>
      </c>
      <c r="I40" s="283"/>
    </row>
    <row r="41" spans="1:9">
      <c r="A41" s="116"/>
      <c r="B41" s="11">
        <v>2019</v>
      </c>
      <c r="C41" s="185">
        <v>440.262</v>
      </c>
      <c r="D41" s="186">
        <v>2111.9207700000002</v>
      </c>
      <c r="E41" s="201">
        <f t="shared" ref="E41:E46" si="4">D41-C41</f>
        <v>1671.6587700000002</v>
      </c>
      <c r="F41" s="206" t="s">
        <v>119</v>
      </c>
      <c r="G41" s="211" t="s">
        <v>126</v>
      </c>
      <c r="H41" s="259" t="s">
        <v>126</v>
      </c>
      <c r="I41" s="283"/>
    </row>
    <row r="42" spans="1:9">
      <c r="A42" s="116"/>
      <c r="B42" s="7">
        <v>2020</v>
      </c>
      <c r="C42" s="187">
        <v>390.62</v>
      </c>
      <c r="D42" s="188">
        <v>2124.3207699999998</v>
      </c>
      <c r="E42" s="202">
        <f t="shared" si="4"/>
        <v>1733.7007699999999</v>
      </c>
      <c r="F42" s="43"/>
      <c r="G42" s="138"/>
      <c r="H42" s="260"/>
      <c r="I42" s="283"/>
    </row>
    <row r="43" spans="1:9">
      <c r="A43" s="116"/>
      <c r="B43" s="7">
        <v>2021</v>
      </c>
      <c r="C43" s="187">
        <v>16707.004000000001</v>
      </c>
      <c r="D43" s="188">
        <v>2116.7207699999999</v>
      </c>
      <c r="E43" s="202">
        <f t="shared" si="4"/>
        <v>-14590.283230000001</v>
      </c>
      <c r="F43" s="43"/>
      <c r="G43" s="138"/>
      <c r="H43" s="260"/>
      <c r="I43" s="283"/>
    </row>
    <row r="44" spans="1:9">
      <c r="A44" s="116"/>
      <c r="B44" s="7">
        <v>2022</v>
      </c>
      <c r="C44" s="187">
        <v>16707.004000000001</v>
      </c>
      <c r="D44" s="188">
        <v>16707.004000000001</v>
      </c>
      <c r="E44" s="202">
        <f t="shared" si="4"/>
        <v>0</v>
      </c>
      <c r="F44" s="43"/>
      <c r="G44" s="138"/>
      <c r="H44" s="260"/>
      <c r="I44" s="283"/>
    </row>
    <row r="45" spans="1:9">
      <c r="A45" s="116"/>
      <c r="B45" s="7">
        <v>2023</v>
      </c>
      <c r="C45" s="187">
        <v>16707.004000000001</v>
      </c>
      <c r="D45" s="188">
        <v>16707.004000000001</v>
      </c>
      <c r="E45" s="202">
        <f t="shared" si="4"/>
        <v>0</v>
      </c>
      <c r="F45" s="43"/>
      <c r="G45" s="138"/>
      <c r="H45" s="260"/>
      <c r="I45" s="283"/>
    </row>
    <row r="46" spans="1:9" ht="15.75" thickBot="1">
      <c r="A46" s="116"/>
      <c r="B46" s="10">
        <v>2024</v>
      </c>
      <c r="C46" s="189">
        <v>16707.004000000001</v>
      </c>
      <c r="D46" s="190">
        <v>16707.004000000001</v>
      </c>
      <c r="E46" s="203">
        <f t="shared" si="4"/>
        <v>0</v>
      </c>
      <c r="F46" s="54"/>
      <c r="G46" s="213"/>
      <c r="H46" s="268"/>
      <c r="I46" s="283"/>
    </row>
    <row r="47" spans="1:9" ht="53.25" customHeight="1" thickBot="1">
      <c r="A47" s="150" t="s">
        <v>44</v>
      </c>
      <c r="B47" s="151" t="s">
        <v>26</v>
      </c>
      <c r="C47" s="174">
        <v>15840.642</v>
      </c>
      <c r="D47" s="174">
        <v>8160</v>
      </c>
      <c r="E47" s="180">
        <f>D47-C47</f>
        <v>-7680.6419999999998</v>
      </c>
      <c r="F47" s="212" t="s">
        <v>120</v>
      </c>
      <c r="G47" s="214" t="s">
        <v>122</v>
      </c>
      <c r="H47" s="269" t="s">
        <v>123</v>
      </c>
      <c r="I47" s="301" t="s">
        <v>150</v>
      </c>
    </row>
    <row r="48" spans="1:9" ht="24">
      <c r="A48" s="116"/>
      <c r="B48" s="168">
        <v>2019</v>
      </c>
      <c r="C48" s="216">
        <v>2420.221</v>
      </c>
      <c r="D48" s="181">
        <v>2720</v>
      </c>
      <c r="E48" s="217">
        <f t="shared" ref="E48:E60" si="5">D48-C48</f>
        <v>299.779</v>
      </c>
      <c r="F48" s="224" t="s">
        <v>121</v>
      </c>
      <c r="G48" s="209" t="s">
        <v>96</v>
      </c>
      <c r="H48" s="270" t="s">
        <v>96</v>
      </c>
      <c r="I48" s="283"/>
    </row>
    <row r="49" spans="1:9">
      <c r="A49" s="116"/>
      <c r="B49" s="169">
        <v>2020</v>
      </c>
      <c r="C49" s="176">
        <v>2420.221</v>
      </c>
      <c r="D49" s="182">
        <v>2720</v>
      </c>
      <c r="E49" s="218">
        <f t="shared" si="5"/>
        <v>299.779</v>
      </c>
      <c r="F49" s="224"/>
      <c r="G49" s="209"/>
      <c r="H49" s="270"/>
      <c r="I49" s="283"/>
    </row>
    <row r="50" spans="1:9">
      <c r="A50" s="116"/>
      <c r="B50" s="169">
        <v>2021</v>
      </c>
      <c r="C50" s="176">
        <v>2750.05</v>
      </c>
      <c r="D50" s="182">
        <v>2720</v>
      </c>
      <c r="E50" s="218">
        <f t="shared" si="5"/>
        <v>-30.050000000000182</v>
      </c>
      <c r="F50" s="224"/>
      <c r="G50" s="209"/>
      <c r="H50" s="270"/>
      <c r="I50" s="283"/>
    </row>
    <row r="51" spans="1:9">
      <c r="A51" s="116"/>
      <c r="B51" s="169">
        <v>2022</v>
      </c>
      <c r="C51" s="176">
        <v>2750.05</v>
      </c>
      <c r="D51" s="182">
        <v>0</v>
      </c>
      <c r="E51" s="218">
        <f t="shared" si="5"/>
        <v>-2750.05</v>
      </c>
      <c r="F51" s="43"/>
      <c r="G51" s="209"/>
      <c r="H51" s="270"/>
      <c r="I51" s="283"/>
    </row>
    <row r="52" spans="1:9">
      <c r="A52" s="116"/>
      <c r="B52" s="169">
        <v>2023</v>
      </c>
      <c r="C52" s="176">
        <v>2750.05</v>
      </c>
      <c r="D52" s="182">
        <v>0</v>
      </c>
      <c r="E52" s="218">
        <f t="shared" si="5"/>
        <v>-2750.05</v>
      </c>
      <c r="F52" s="43"/>
      <c r="G52" s="209"/>
      <c r="H52" s="270"/>
      <c r="I52" s="283"/>
    </row>
    <row r="53" spans="1:9" ht="15.75" thickBot="1">
      <c r="A53" s="116"/>
      <c r="B53" s="170">
        <v>2024</v>
      </c>
      <c r="C53" s="184">
        <v>2750.05</v>
      </c>
      <c r="D53" s="183">
        <v>0</v>
      </c>
      <c r="E53" s="219">
        <f t="shared" si="5"/>
        <v>-2750.05</v>
      </c>
      <c r="F53" s="54"/>
      <c r="G53" s="210"/>
      <c r="H53" s="271"/>
      <c r="I53" s="285"/>
    </row>
    <row r="54" spans="1:9" ht="24.75" thickBot="1">
      <c r="A54" s="150" t="s">
        <v>63</v>
      </c>
      <c r="B54" s="151" t="s">
        <v>64</v>
      </c>
      <c r="C54" s="159">
        <v>13686.746520000001</v>
      </c>
      <c r="D54" s="215">
        <v>14222.6391</v>
      </c>
      <c r="E54" s="222">
        <f t="shared" si="5"/>
        <v>535.89257999999973</v>
      </c>
      <c r="F54" s="212" t="s">
        <v>124</v>
      </c>
      <c r="G54" s="208" t="s">
        <v>96</v>
      </c>
      <c r="H54" s="272" t="s">
        <v>96</v>
      </c>
      <c r="I54" s="283"/>
    </row>
    <row r="55" spans="1:9" ht="36">
      <c r="A55" s="116"/>
      <c r="B55" s="110">
        <v>2019</v>
      </c>
      <c r="C55" s="153">
        <v>1763.6137000000001</v>
      </c>
      <c r="D55" s="152">
        <v>2309.3906000000002</v>
      </c>
      <c r="E55" s="223">
        <f t="shared" si="5"/>
        <v>545.77690000000007</v>
      </c>
      <c r="F55" s="224" t="s">
        <v>125</v>
      </c>
      <c r="G55" s="208" t="s">
        <v>126</v>
      </c>
      <c r="H55" s="270" t="s">
        <v>126</v>
      </c>
      <c r="I55" s="283"/>
    </row>
    <row r="56" spans="1:9">
      <c r="A56" s="116"/>
      <c r="B56" s="111">
        <v>2020</v>
      </c>
      <c r="C56" s="154">
        <v>1721.0156999999999</v>
      </c>
      <c r="D56" s="155">
        <v>2195.3959100000002</v>
      </c>
      <c r="E56" s="220">
        <f t="shared" si="5"/>
        <v>474.38021000000026</v>
      </c>
      <c r="F56" s="113"/>
      <c r="G56" s="207"/>
      <c r="H56" s="266"/>
      <c r="I56" s="283"/>
    </row>
    <row r="57" spans="1:9">
      <c r="A57" s="116"/>
      <c r="B57" s="111">
        <v>2021</v>
      </c>
      <c r="C57" s="154">
        <v>2550.5292800000002</v>
      </c>
      <c r="D57" s="155">
        <v>2066.2647499999998</v>
      </c>
      <c r="E57" s="220">
        <f t="shared" si="5"/>
        <v>-484.26453000000038</v>
      </c>
      <c r="F57" s="113"/>
      <c r="G57" s="207"/>
      <c r="H57" s="266"/>
      <c r="I57" s="283"/>
    </row>
    <row r="58" spans="1:9">
      <c r="A58" s="116"/>
      <c r="B58" s="111">
        <v>2022</v>
      </c>
      <c r="C58" s="154">
        <v>2550.5292800000002</v>
      </c>
      <c r="D58" s="155">
        <v>2550.5292800000002</v>
      </c>
      <c r="E58" s="220">
        <f t="shared" si="5"/>
        <v>0</v>
      </c>
      <c r="F58" s="113"/>
      <c r="G58" s="207"/>
      <c r="H58" s="266"/>
      <c r="I58" s="283"/>
    </row>
    <row r="59" spans="1:9">
      <c r="A59" s="116"/>
      <c r="B59" s="111">
        <v>2023</v>
      </c>
      <c r="C59" s="154">
        <v>2550.5292800000002</v>
      </c>
      <c r="D59" s="155">
        <v>2550.5292800000002</v>
      </c>
      <c r="E59" s="220">
        <f t="shared" si="5"/>
        <v>0</v>
      </c>
      <c r="F59" s="113"/>
      <c r="G59" s="207"/>
      <c r="H59" s="266"/>
      <c r="I59" s="283"/>
    </row>
    <row r="60" spans="1:9" ht="15.75" thickBot="1">
      <c r="A60" s="116"/>
      <c r="B60" s="112">
        <v>2024</v>
      </c>
      <c r="C60" s="156">
        <v>2550.5292800000002</v>
      </c>
      <c r="D60" s="155">
        <v>2550.5292800000002</v>
      </c>
      <c r="E60" s="221">
        <f t="shared" si="5"/>
        <v>0</v>
      </c>
      <c r="F60" s="114"/>
      <c r="G60" s="225"/>
      <c r="H60" s="264"/>
      <c r="I60" s="283"/>
    </row>
    <row r="61" spans="1:9" ht="15.75" thickBot="1">
      <c r="A61" s="307" t="s">
        <v>158</v>
      </c>
      <c r="B61" s="308"/>
      <c r="C61" s="308"/>
      <c r="D61" s="308"/>
      <c r="E61" s="308"/>
      <c r="F61" s="391"/>
      <c r="G61" s="391"/>
      <c r="H61" s="391"/>
      <c r="I61" s="283"/>
    </row>
    <row r="62" spans="1:9" ht="90" customHeight="1" thickBot="1">
      <c r="A62" s="150" t="s">
        <v>60</v>
      </c>
      <c r="B62" s="231" t="s">
        <v>61</v>
      </c>
      <c r="C62" s="159">
        <v>196201.69521999999</v>
      </c>
      <c r="D62" s="215">
        <v>230686.80108999999</v>
      </c>
      <c r="E62" s="159">
        <f>D62-C62</f>
        <v>34485.105869999999</v>
      </c>
      <c r="F62" s="226" t="s">
        <v>127</v>
      </c>
      <c r="G62" s="228" t="s">
        <v>130</v>
      </c>
      <c r="H62" s="273" t="s">
        <v>130</v>
      </c>
      <c r="I62" s="300"/>
    </row>
    <row r="63" spans="1:9" ht="36">
      <c r="A63" s="116"/>
      <c r="B63" s="171">
        <v>2019</v>
      </c>
      <c r="C63" s="162">
        <v>31678.019609999999</v>
      </c>
      <c r="D63" s="161">
        <v>43658.579429999998</v>
      </c>
      <c r="E63" s="162">
        <f t="shared" ref="E63:E68" si="6">D63-C63</f>
        <v>11980.559819999999</v>
      </c>
      <c r="F63" s="140" t="s">
        <v>128</v>
      </c>
      <c r="G63" s="229" t="s">
        <v>96</v>
      </c>
      <c r="H63" s="274" t="s">
        <v>96</v>
      </c>
      <c r="I63" s="283"/>
    </row>
    <row r="64" spans="1:9" ht="24">
      <c r="A64" s="116"/>
      <c r="B64" s="172">
        <v>2020</v>
      </c>
      <c r="C64" s="163">
        <v>31578.019609999999</v>
      </c>
      <c r="D64" s="164">
        <v>43659.18636</v>
      </c>
      <c r="E64" s="163">
        <f t="shared" si="6"/>
        <v>12081.16675</v>
      </c>
      <c r="F64" s="140" t="s">
        <v>133</v>
      </c>
      <c r="G64" s="229" t="s">
        <v>96</v>
      </c>
      <c r="H64" s="274" t="s">
        <v>96</v>
      </c>
      <c r="I64" s="283"/>
    </row>
    <row r="65" spans="1:9" ht="36" customHeight="1">
      <c r="A65" s="116"/>
      <c r="B65" s="172">
        <v>2021</v>
      </c>
      <c r="C65" s="163">
        <v>33236.413999999997</v>
      </c>
      <c r="D65" s="164">
        <v>43659.793299999998</v>
      </c>
      <c r="E65" s="163">
        <f t="shared" si="6"/>
        <v>10423.379300000001</v>
      </c>
      <c r="F65" s="140" t="s">
        <v>129</v>
      </c>
      <c r="G65" s="229" t="s">
        <v>131</v>
      </c>
      <c r="H65" s="275" t="s">
        <v>132</v>
      </c>
      <c r="I65" s="257" t="s">
        <v>151</v>
      </c>
    </row>
    <row r="66" spans="1:9" ht="48">
      <c r="A66" s="116"/>
      <c r="B66" s="172">
        <v>2022</v>
      </c>
      <c r="C66" s="163">
        <v>33236.413999999997</v>
      </c>
      <c r="D66" s="164">
        <v>33236.413999999997</v>
      </c>
      <c r="E66" s="163">
        <f t="shared" si="6"/>
        <v>0</v>
      </c>
      <c r="F66" s="140" t="s">
        <v>134</v>
      </c>
      <c r="G66" s="229" t="s">
        <v>96</v>
      </c>
      <c r="H66" s="274" t="s">
        <v>96</v>
      </c>
      <c r="I66" s="283"/>
    </row>
    <row r="67" spans="1:9">
      <c r="A67" s="116"/>
      <c r="B67" s="172">
        <v>2023</v>
      </c>
      <c r="C67" s="163">
        <v>33236.413999999997</v>
      </c>
      <c r="D67" s="164">
        <v>33236.413999999997</v>
      </c>
      <c r="E67" s="163">
        <f t="shared" si="6"/>
        <v>0</v>
      </c>
      <c r="F67" s="115"/>
      <c r="G67" s="230"/>
      <c r="H67" s="276"/>
      <c r="I67" s="283"/>
    </row>
    <row r="68" spans="1:9" ht="15.75" thickBot="1">
      <c r="A68" s="116"/>
      <c r="B68" s="173">
        <v>2024</v>
      </c>
      <c r="C68" s="165">
        <v>33236.413999999997</v>
      </c>
      <c r="D68" s="166">
        <v>33236.413999999997</v>
      </c>
      <c r="E68" s="167">
        <f t="shared" si="6"/>
        <v>0</v>
      </c>
      <c r="F68" s="227"/>
      <c r="G68" s="133"/>
      <c r="H68" s="264"/>
      <c r="I68" s="285"/>
    </row>
    <row r="69" spans="1:9" ht="50.25" customHeight="1" thickBot="1">
      <c r="A69" s="150" t="s">
        <v>42</v>
      </c>
      <c r="B69" s="199" t="s">
        <v>26</v>
      </c>
      <c r="C69" s="174">
        <v>680</v>
      </c>
      <c r="D69" s="174">
        <v>810</v>
      </c>
      <c r="E69" s="174">
        <f>D69-C69</f>
        <v>130</v>
      </c>
      <c r="F69" s="143" t="s">
        <v>157</v>
      </c>
      <c r="G69" s="241" t="s">
        <v>143</v>
      </c>
      <c r="H69" s="277" t="s">
        <v>96</v>
      </c>
      <c r="I69" s="256" t="s">
        <v>152</v>
      </c>
    </row>
    <row r="70" spans="1:9" ht="24">
      <c r="A70" s="116"/>
      <c r="B70" s="11">
        <v>2019</v>
      </c>
      <c r="C70" s="191">
        <v>110</v>
      </c>
      <c r="D70" s="191">
        <v>180</v>
      </c>
      <c r="E70" s="191">
        <v>70</v>
      </c>
      <c r="F70" s="144" t="s">
        <v>135</v>
      </c>
      <c r="G70" s="242" t="s">
        <v>143</v>
      </c>
      <c r="H70" s="275" t="s">
        <v>126</v>
      </c>
      <c r="I70" s="257" t="s">
        <v>153</v>
      </c>
    </row>
    <row r="71" spans="1:9">
      <c r="A71" s="116"/>
      <c r="B71" s="7">
        <v>2020</v>
      </c>
      <c r="C71" s="188">
        <v>210</v>
      </c>
      <c r="D71" s="30">
        <v>180</v>
      </c>
      <c r="E71" s="188">
        <v>-30</v>
      </c>
      <c r="F71" s="42"/>
      <c r="G71" s="132"/>
      <c r="H71" s="266"/>
      <c r="I71" s="283"/>
    </row>
    <row r="72" spans="1:9">
      <c r="A72" s="116"/>
      <c r="B72" s="7">
        <v>2021</v>
      </c>
      <c r="C72" s="188">
        <v>90</v>
      </c>
      <c r="D72" s="30">
        <v>180</v>
      </c>
      <c r="E72" s="188">
        <v>90</v>
      </c>
      <c r="F72" s="42"/>
      <c r="G72" s="132"/>
      <c r="H72" s="266"/>
      <c r="I72" s="283"/>
    </row>
    <row r="73" spans="1:9">
      <c r="A73" s="116"/>
      <c r="B73" s="7">
        <v>2022</v>
      </c>
      <c r="C73" s="30">
        <v>90</v>
      </c>
      <c r="D73" s="30">
        <v>90</v>
      </c>
      <c r="E73" s="188">
        <v>0</v>
      </c>
      <c r="F73" s="42"/>
      <c r="G73" s="132"/>
      <c r="H73" s="266"/>
      <c r="I73" s="283"/>
    </row>
    <row r="74" spans="1:9">
      <c r="A74" s="116"/>
      <c r="B74" s="7">
        <v>2023</v>
      </c>
      <c r="C74" s="30">
        <v>90</v>
      </c>
      <c r="D74" s="30">
        <v>90</v>
      </c>
      <c r="E74" s="188">
        <v>0</v>
      </c>
      <c r="F74" s="42"/>
      <c r="G74" s="132"/>
      <c r="H74" s="266"/>
      <c r="I74" s="283"/>
    </row>
    <row r="75" spans="1:9" ht="15.75" thickBot="1">
      <c r="A75" s="116"/>
      <c r="B75" s="10">
        <v>2024</v>
      </c>
      <c r="C75" s="59">
        <v>90</v>
      </c>
      <c r="D75" s="59">
        <v>90</v>
      </c>
      <c r="E75" s="232">
        <v>0</v>
      </c>
      <c r="F75" s="233"/>
      <c r="G75" s="133"/>
      <c r="H75" s="264"/>
      <c r="I75" s="285"/>
    </row>
    <row r="76" spans="1:9" ht="36.75" customHeight="1" thickBot="1">
      <c r="A76" s="150" t="s">
        <v>38</v>
      </c>
      <c r="B76" s="239" t="s">
        <v>142</v>
      </c>
      <c r="C76" s="174">
        <v>9180.6</v>
      </c>
      <c r="D76" s="174">
        <v>9363.6</v>
      </c>
      <c r="E76" s="174">
        <f>D76-C76</f>
        <v>183</v>
      </c>
      <c r="F76" s="136" t="s">
        <v>136</v>
      </c>
      <c r="G76" s="237" t="s">
        <v>139</v>
      </c>
      <c r="H76" s="278" t="s">
        <v>139</v>
      </c>
      <c r="I76" s="283"/>
    </row>
    <row r="77" spans="1:9" ht="24">
      <c r="A77" s="116"/>
      <c r="B77" s="11">
        <v>2019</v>
      </c>
      <c r="C77" s="191">
        <v>1530.1</v>
      </c>
      <c r="D77" s="186">
        <v>1591.1</v>
      </c>
      <c r="E77" s="186">
        <f t="shared" ref="E77:E82" si="7">D77-C77</f>
        <v>61</v>
      </c>
      <c r="F77" s="125" t="s">
        <v>137</v>
      </c>
      <c r="G77" s="238" t="s">
        <v>140</v>
      </c>
      <c r="H77" s="279" t="s">
        <v>140</v>
      </c>
      <c r="I77" s="283"/>
    </row>
    <row r="78" spans="1:9">
      <c r="A78" s="116"/>
      <c r="B78" s="7">
        <v>2020</v>
      </c>
      <c r="C78" s="188">
        <v>1530.1</v>
      </c>
      <c r="D78" s="188">
        <v>1591.1</v>
      </c>
      <c r="E78" s="188">
        <f t="shared" si="7"/>
        <v>61</v>
      </c>
      <c r="F78" s="235"/>
      <c r="G78" s="132"/>
      <c r="H78" s="266"/>
      <c r="I78" s="283"/>
    </row>
    <row r="79" spans="1:9">
      <c r="A79" s="116"/>
      <c r="B79" s="7">
        <v>2021</v>
      </c>
      <c r="C79" s="188">
        <v>1530.1</v>
      </c>
      <c r="D79" s="188">
        <v>1591.1</v>
      </c>
      <c r="E79" s="188">
        <f t="shared" si="7"/>
        <v>61</v>
      </c>
      <c r="F79" s="235"/>
      <c r="G79" s="132"/>
      <c r="H79" s="266"/>
      <c r="I79" s="283"/>
    </row>
    <row r="80" spans="1:9">
      <c r="A80" s="116"/>
      <c r="B80" s="7">
        <v>2022</v>
      </c>
      <c r="C80" s="188">
        <v>1530.1</v>
      </c>
      <c r="D80" s="188">
        <v>1530.1</v>
      </c>
      <c r="E80" s="188">
        <f t="shared" si="7"/>
        <v>0</v>
      </c>
      <c r="F80" s="235"/>
      <c r="G80" s="132"/>
      <c r="H80" s="266"/>
      <c r="I80" s="283"/>
    </row>
    <row r="81" spans="1:9">
      <c r="A81" s="116"/>
      <c r="B81" s="7">
        <v>2023</v>
      </c>
      <c r="C81" s="188">
        <v>1530.1</v>
      </c>
      <c r="D81" s="188">
        <v>1530.1</v>
      </c>
      <c r="E81" s="188">
        <f t="shared" si="7"/>
        <v>0</v>
      </c>
      <c r="F81" s="235"/>
      <c r="G81" s="132"/>
      <c r="H81" s="266"/>
      <c r="I81" s="283"/>
    </row>
    <row r="82" spans="1:9" ht="15.75" thickBot="1">
      <c r="A82" s="116"/>
      <c r="B82" s="12">
        <v>2024</v>
      </c>
      <c r="C82" s="190">
        <v>1530.1</v>
      </c>
      <c r="D82" s="190">
        <v>1530.1</v>
      </c>
      <c r="E82" s="232">
        <f t="shared" si="7"/>
        <v>0</v>
      </c>
      <c r="F82" s="236"/>
      <c r="G82" s="133"/>
      <c r="H82" s="264"/>
      <c r="I82" s="283"/>
    </row>
    <row r="83" spans="1:9" ht="53.25" customHeight="1" thickBot="1">
      <c r="A83" s="150" t="s">
        <v>44</v>
      </c>
      <c r="B83" s="240" t="s">
        <v>26</v>
      </c>
      <c r="C83" s="174">
        <v>8858</v>
      </c>
      <c r="D83" s="174">
        <v>0</v>
      </c>
      <c r="E83" s="180">
        <f>D83-C83</f>
        <v>-8858</v>
      </c>
      <c r="F83" s="136" t="s">
        <v>138</v>
      </c>
      <c r="G83" s="237" t="s">
        <v>141</v>
      </c>
      <c r="H83" s="280" t="s">
        <v>88</v>
      </c>
      <c r="I83" s="299" t="s">
        <v>154</v>
      </c>
    </row>
    <row r="84" spans="1:9">
      <c r="A84" s="116"/>
      <c r="B84" s="17">
        <v>2019</v>
      </c>
      <c r="C84" s="186">
        <v>4429</v>
      </c>
      <c r="D84" s="186">
        <v>0</v>
      </c>
      <c r="E84" s="185">
        <f t="shared" ref="E84:E89" si="8">D84-C84</f>
        <v>-4429</v>
      </c>
      <c r="F84" s="235"/>
      <c r="G84" s="132"/>
      <c r="H84" s="266"/>
      <c r="I84" s="283"/>
    </row>
    <row r="85" spans="1:9">
      <c r="A85" s="116"/>
      <c r="B85" s="7">
        <v>2020</v>
      </c>
      <c r="C85" s="188">
        <v>4429</v>
      </c>
      <c r="D85" s="188">
        <v>0</v>
      </c>
      <c r="E85" s="185">
        <f t="shared" si="8"/>
        <v>-4429</v>
      </c>
      <c r="F85" s="235"/>
      <c r="G85" s="132"/>
      <c r="H85" s="266"/>
      <c r="I85" s="283"/>
    </row>
    <row r="86" spans="1:9">
      <c r="A86" s="116"/>
      <c r="B86" s="7">
        <v>2021</v>
      </c>
      <c r="C86" s="188">
        <v>0</v>
      </c>
      <c r="D86" s="188">
        <v>0</v>
      </c>
      <c r="E86" s="185">
        <f t="shared" si="8"/>
        <v>0</v>
      </c>
      <c r="F86" s="235"/>
      <c r="G86" s="132"/>
      <c r="H86" s="266"/>
      <c r="I86" s="283"/>
    </row>
    <row r="87" spans="1:9">
      <c r="A87" s="116"/>
      <c r="B87" s="7">
        <v>2022</v>
      </c>
      <c r="C87" s="188">
        <v>0</v>
      </c>
      <c r="D87" s="188">
        <v>0</v>
      </c>
      <c r="E87" s="185">
        <f t="shared" si="8"/>
        <v>0</v>
      </c>
      <c r="F87" s="235"/>
      <c r="G87" s="132"/>
      <c r="H87" s="266"/>
      <c r="I87" s="283"/>
    </row>
    <row r="88" spans="1:9">
      <c r="A88" s="116"/>
      <c r="B88" s="7">
        <v>2023</v>
      </c>
      <c r="C88" s="188">
        <v>0</v>
      </c>
      <c r="D88" s="188">
        <v>0</v>
      </c>
      <c r="E88" s="185">
        <f t="shared" si="8"/>
        <v>0</v>
      </c>
      <c r="F88" s="235"/>
      <c r="G88" s="132"/>
      <c r="H88" s="266"/>
      <c r="I88" s="283"/>
    </row>
    <row r="89" spans="1:9" ht="15.75" thickBot="1">
      <c r="A89" s="116"/>
      <c r="B89" s="12">
        <v>2024</v>
      </c>
      <c r="C89" s="190">
        <v>0</v>
      </c>
      <c r="D89" s="190">
        <v>0</v>
      </c>
      <c r="E89" s="234">
        <f t="shared" si="8"/>
        <v>0</v>
      </c>
      <c r="F89" s="233"/>
      <c r="G89" s="133"/>
      <c r="H89" s="264"/>
      <c r="I89" s="285"/>
    </row>
    <row r="90" spans="1:9" ht="24.75" thickBot="1">
      <c r="A90" s="150" t="s">
        <v>44</v>
      </c>
      <c r="B90" s="151" t="s">
        <v>64</v>
      </c>
      <c r="C90" s="174">
        <v>0</v>
      </c>
      <c r="D90" s="174">
        <v>3.9958399999999998</v>
      </c>
      <c r="E90" s="180">
        <f>D90-C90</f>
        <v>3.9958399999999998</v>
      </c>
      <c r="F90" s="212" t="s">
        <v>124</v>
      </c>
      <c r="G90" s="245" t="s">
        <v>143</v>
      </c>
      <c r="H90" s="269" t="s">
        <v>96</v>
      </c>
      <c r="I90" s="256" t="s">
        <v>152</v>
      </c>
    </row>
    <row r="91" spans="1:9" ht="36">
      <c r="A91" s="116"/>
      <c r="B91" s="246">
        <v>2019</v>
      </c>
      <c r="C91" s="175">
        <v>0</v>
      </c>
      <c r="D91" s="175">
        <v>1.9388799999999999</v>
      </c>
      <c r="E91" s="181">
        <f t="shared" ref="E91:E96" si="9">D91-C91</f>
        <v>1.9388799999999999</v>
      </c>
      <c r="F91" s="224" t="s">
        <v>125</v>
      </c>
      <c r="G91" s="245" t="s">
        <v>143</v>
      </c>
      <c r="H91" s="281" t="s">
        <v>126</v>
      </c>
      <c r="I91" s="257" t="s">
        <v>153</v>
      </c>
    </row>
    <row r="92" spans="1:9">
      <c r="A92" s="116"/>
      <c r="B92" s="247">
        <v>2020</v>
      </c>
      <c r="C92" s="176">
        <v>0</v>
      </c>
      <c r="D92" s="176">
        <v>1.33195</v>
      </c>
      <c r="E92" s="181">
        <f t="shared" si="9"/>
        <v>1.33195</v>
      </c>
      <c r="F92" s="43"/>
      <c r="G92" s="207"/>
      <c r="H92" s="266"/>
      <c r="I92" s="283"/>
    </row>
    <row r="93" spans="1:9">
      <c r="A93" s="116"/>
      <c r="B93" s="247">
        <v>2021</v>
      </c>
      <c r="C93" s="176">
        <v>0</v>
      </c>
      <c r="D93" s="176">
        <v>0.72501000000000004</v>
      </c>
      <c r="E93" s="181">
        <f t="shared" si="9"/>
        <v>0.72501000000000004</v>
      </c>
      <c r="F93" s="43"/>
      <c r="G93" s="207"/>
      <c r="H93" s="266"/>
      <c r="I93" s="132"/>
    </row>
    <row r="94" spans="1:9">
      <c r="A94" s="116"/>
      <c r="B94" s="247">
        <v>2022</v>
      </c>
      <c r="C94" s="176">
        <v>0</v>
      </c>
      <c r="D94" s="176">
        <v>0</v>
      </c>
      <c r="E94" s="181">
        <f t="shared" si="9"/>
        <v>0</v>
      </c>
      <c r="F94" s="43"/>
      <c r="G94" s="207"/>
      <c r="H94" s="266"/>
      <c r="I94" s="283"/>
    </row>
    <row r="95" spans="1:9">
      <c r="A95" s="116"/>
      <c r="B95" s="247">
        <v>2023</v>
      </c>
      <c r="C95" s="176">
        <v>0</v>
      </c>
      <c r="D95" s="176">
        <v>0</v>
      </c>
      <c r="E95" s="181">
        <f t="shared" si="9"/>
        <v>0</v>
      </c>
      <c r="F95" s="43"/>
      <c r="G95" s="207"/>
      <c r="H95" s="266"/>
      <c r="I95" s="132"/>
    </row>
    <row r="96" spans="1:9" ht="15.75" thickBot="1">
      <c r="A96" s="116"/>
      <c r="B96" s="247">
        <v>2024</v>
      </c>
      <c r="C96" s="177">
        <v>0</v>
      </c>
      <c r="D96" s="177">
        <v>0</v>
      </c>
      <c r="E96" s="181">
        <f t="shared" si="9"/>
        <v>0</v>
      </c>
      <c r="F96" s="63"/>
      <c r="G96" s="244"/>
      <c r="H96" s="267"/>
      <c r="I96" s="285"/>
    </row>
    <row r="97" spans="1:9" ht="15.75" thickBot="1">
      <c r="A97" s="117"/>
      <c r="B97" s="122" t="s">
        <v>28</v>
      </c>
      <c r="C97" s="123">
        <f>C90+C83+C76+C69+C62+C54+C47+C40+C33+C26</f>
        <v>1756714.2224599998</v>
      </c>
      <c r="D97" s="123">
        <f t="shared" ref="D97:E97" si="10">D90+D83+D76+D69+D62+D54+D47+D40+D33+D26</f>
        <v>2051292.5793399999</v>
      </c>
      <c r="E97" s="243">
        <f t="shared" si="10"/>
        <v>294578.35687999998</v>
      </c>
      <c r="F97" s="123"/>
      <c r="G97" s="109"/>
      <c r="H97" s="282"/>
      <c r="I97" s="285"/>
    </row>
    <row r="98" spans="1:9" s="118" customFormat="1" ht="13.5" thickBot="1">
      <c r="A98" s="195"/>
      <c r="B98" s="198" t="s">
        <v>29</v>
      </c>
      <c r="C98" s="197">
        <f>C97+C17+C9</f>
        <v>1899867.1499599998</v>
      </c>
      <c r="D98" s="196">
        <f>D97+D17+D9</f>
        <v>2266550.0333400001</v>
      </c>
      <c r="E98" s="197">
        <f>D98-C98</f>
        <v>366682.88338000025</v>
      </c>
    </row>
    <row r="99" spans="1:9">
      <c r="B99" s="192">
        <v>2019</v>
      </c>
      <c r="C99" s="193">
        <v>337224.96919999999</v>
      </c>
      <c r="D99" s="193">
        <v>464308.31916999997</v>
      </c>
      <c r="E99" s="194">
        <f t="shared" ref="E99:E104" si="11">D99-C99</f>
        <v>127083.34996999998</v>
      </c>
    </row>
    <row r="100" spans="1:9">
      <c r="B100" s="119">
        <v>2020</v>
      </c>
      <c r="C100" s="120">
        <v>322886.58951999998</v>
      </c>
      <c r="D100" s="120">
        <v>442437.58536999999</v>
      </c>
      <c r="E100" s="121">
        <f t="shared" si="11"/>
        <v>119550.99585000001</v>
      </c>
    </row>
    <row r="101" spans="1:9">
      <c r="B101" s="119">
        <v>2021</v>
      </c>
      <c r="C101" s="120">
        <v>309938.89780999999</v>
      </c>
      <c r="D101" s="120">
        <v>442437.58536999999</v>
      </c>
      <c r="E101" s="121">
        <f t="shared" si="11"/>
        <v>132498.68755999999</v>
      </c>
    </row>
    <row r="102" spans="1:9">
      <c r="B102" s="119">
        <v>2022</v>
      </c>
      <c r="C102" s="120">
        <v>215327.77580999999</v>
      </c>
      <c r="D102" s="120">
        <v>211177.72581</v>
      </c>
      <c r="E102" s="121">
        <f t="shared" si="11"/>
        <v>-4150.0499999999884</v>
      </c>
    </row>
    <row r="103" spans="1:9">
      <c r="B103" s="119">
        <v>2023</v>
      </c>
      <c r="C103" s="120">
        <v>215327.77580999999</v>
      </c>
      <c r="D103" s="120">
        <v>211177.72581</v>
      </c>
      <c r="E103" s="121">
        <f t="shared" si="11"/>
        <v>-4150.0499999999884</v>
      </c>
    </row>
    <row r="104" spans="1:9">
      <c r="B104" s="119">
        <v>2024</v>
      </c>
      <c r="C104" s="120">
        <v>215327.77580999999</v>
      </c>
      <c r="D104" s="120">
        <v>211177.72581</v>
      </c>
      <c r="E104" s="121">
        <f t="shared" si="11"/>
        <v>-4150.0499999999884</v>
      </c>
    </row>
    <row r="106" spans="1:9" ht="52.5" customHeight="1">
      <c r="B106" s="389" t="s">
        <v>155</v>
      </c>
      <c r="C106" s="389"/>
      <c r="D106" s="389"/>
      <c r="E106" s="389"/>
    </row>
  </sheetData>
  <mergeCells count="18">
    <mergeCell ref="H1:I1"/>
    <mergeCell ref="A2:H2"/>
    <mergeCell ref="A4:A6"/>
    <mergeCell ref="B4:B6"/>
    <mergeCell ref="C4:E4"/>
    <mergeCell ref="G4:H4"/>
    <mergeCell ref="D5:D6"/>
    <mergeCell ref="E5:E6"/>
    <mergeCell ref="G5:G6"/>
    <mergeCell ref="H5:H6"/>
    <mergeCell ref="F4:F6"/>
    <mergeCell ref="B106:E106"/>
    <mergeCell ref="I4:I6"/>
    <mergeCell ref="A8:I8"/>
    <mergeCell ref="A16:I16"/>
    <mergeCell ref="A24:I24"/>
    <mergeCell ref="A25:I25"/>
    <mergeCell ref="A61:H61"/>
  </mergeCells>
  <pageMargins left="0" right="0" top="0" bottom="0" header="0" footer="0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2019-01-28T05:11:12Z</dcterms:modified>
</cp:coreProperties>
</file>